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决算汇总封面" sheetId="1" r:id="rId2"/>
    <sheet name="基层封面" sheetId="2" r:id="rId3"/>
    <sheet name="目录" sheetId="3" r:id="rId4"/>
    <sheet name="社会保险基金资产负债表" sheetId="4" r:id="rId5"/>
    <sheet name="社会保险基金决算收支总表" sheetId="5" r:id="rId6"/>
    <sheet name="企业职工基本养老保险基金收支表" sheetId="6" r:id="rId7"/>
    <sheet name="城乡居民基本养老保险基金收支表" sheetId="7" r:id="rId8"/>
    <sheet name="机关事业基本养老保险基金收支表" sheetId="8" r:id="rId9"/>
    <sheet name="职工基本医疗保险基金收支表" sheetId="9" r:id="rId10"/>
    <sheet name="城乡居民基本医疗保险基金收支表" sheetId="10" r:id="rId11"/>
    <sheet name="工伤保险基金收支表" sheetId="11" r:id="rId12"/>
    <sheet name="失业保险基金收支表" sheetId="12" r:id="rId13"/>
    <sheet name="生育保险基金收支表" sheetId="13" r:id="rId14"/>
    <sheet name="社会保障基金财政专户资产负债表" sheetId="14" r:id="rId15"/>
    <sheet name="社会保障基金财政专户收支表" sheetId="15" r:id="rId16"/>
    <sheet name="财政对社会保险基金补助资金情况" sheetId="16" r:id="rId17"/>
    <sheet name="基本养老保险补充资料表" sheetId="17" r:id="rId18"/>
    <sheet name="基本医疗工伤生育补充资料表" sheetId="18" r:id="rId19"/>
    <sheet name="居民基本医疗保险补充资料表" sheetId="19" r:id="rId20"/>
    <sheet name="失业保险补充资料表" sheetId="20" r:id="rId21"/>
    <sheet name="其他养老保险情况表" sheetId="21" r:id="rId22"/>
    <sheet name="其他医疗保障情况表" sheetId="22" r:id="rId23"/>
    <sheet name="社会保险补充资料表" sheetId="23" r:id="rId24"/>
    <sheet name="社会保险补充资料表续" sheetId="24" r:id="rId25"/>
  </sheets>
  <calcPr calcId="125725" iterateDelta="0.001"/>
  <oleSize ref="A1"/>
</workbook>
</file>

<file path=xl/sharedStrings.xml><?xml version="1.0" encoding="utf-8"?>
<sst xmlns="http://schemas.openxmlformats.org/spreadsheetml/2006/main" count="629">
  <si>
    <t>2019 年 社 会 保 险 基 金 决 算</t>
  </si>
  <si>
    <t>人民政府 :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</si>
  <si>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</si>
  <si>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</si>
  <si>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</si>
  <si>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</si>
  <si>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</si>
  <si>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</si>
  <si>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</si>
  <si>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</si>
  <si>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卫生健康委(局):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</si>
  <si>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</si>
  <si>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</si>
  <si>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</si>
  <si>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</si>
  <si>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</si>
  <si>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卫生健康委负责人（章）：</t>
  </si>
  <si>
    <t>财务负责人（章）:</t>
  </si>
  <si>
    <t>2019年社会保险基金决算</t>
  </si>
  <si>
    <t>（单位公章）</t>
  </si>
  <si>
    <t>单 位 名 称（章）：</t>
  </si>
  <si>
    <t>单位负责人 （章）：</t>
  </si>
  <si>
    <t>财务负责人 （章）：</t>
  </si>
  <si>
    <t>经  办  人 （章）：</t>
  </si>
  <si>
    <t>联   系  电  话  ：</t>
  </si>
  <si>
    <t>报   出  日  期  ：</t>
  </si>
  <si>
    <t>目        录</t>
  </si>
  <si>
    <t>一、2019年社会保险基金资产负债表…………………………………………………………………………社决01表</t>
  </si>
  <si>
    <t>二、2019年社会保险基金决算收支总表………………………………………………………………………社决02表</t>
  </si>
  <si>
    <t>三、2019年企业职工基本养老保险基金收支表………………………………………………………………社决03表</t>
  </si>
  <si>
    <t>四、2019年城乡居民基本养老保险基金收支表………………………………………………………………社决04表</t>
  </si>
  <si>
    <t>五、2019年机关事业单位基本养老保险基金收支表…………………………………………………………社决05表</t>
  </si>
  <si>
    <t>六、2019年职工基本医疗保险基金收支表……………………………………………………………………社决06表</t>
  </si>
  <si>
    <t>七、2019年城乡居民基本医疗保险基金收支表………………………………………………………………社决07表</t>
  </si>
  <si>
    <t>八、2019年工伤保险基金收支表………………………………………………………………………………社决08表</t>
  </si>
  <si>
    <t>九、2019年失业保险基金收支表………………………………………………………………………………社决09表</t>
  </si>
  <si>
    <t>十、2019年生育保险基金收支表………………………………………………………………………………社决10表</t>
  </si>
  <si>
    <t>十一、2019年社会保障基金财政专户资产负债表……………………………………………………………社决11表</t>
  </si>
  <si>
    <t>十二、2019年社会保障基金财政专户收支表…………………………………………………………………社决12表</t>
  </si>
  <si>
    <t>十三、2019年财政对社会保险基金补助情况表……………………………………………………………社决附01表</t>
  </si>
  <si>
    <t>十四、2019年基本养老保险补充资料表……………………………………………………………………社决附02表</t>
  </si>
  <si>
    <t>十五、2019年职工基本医疗保险、工伤保险、生育保险补充资料表……………………………………社决附03表</t>
  </si>
  <si>
    <t>十六、2019年城乡居民基本医疗保险补充资料表…………………………………………………………社决附04表</t>
  </si>
  <si>
    <t>十七、2019年失业保险补充资料表…………………………………………………………………………社决附05表</t>
  </si>
  <si>
    <t>十八、2019年其他养老保险情况表…………………………………………………………………………社决附06表</t>
  </si>
  <si>
    <t>十九、2019年其他医疗保障情况表…………………………………………………………………………社决附07表</t>
  </si>
  <si>
    <t>二十、2019年社会保险补充资料表…………………………………………………………………………社决附08表</t>
  </si>
  <si>
    <t>2019年社会保险基金资产负债表</t>
  </si>
  <si>
    <t>社决01表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</si>
  <si>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</si>
  <si>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</si>
  <si>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</si>
  <si>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</si>
  <si>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</si>
  <si>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</si>
  <si>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</si>
  <si>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</si>
  <si>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</si>
  <si>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</si>
  <si>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</si>
  <si>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</si>
  <si>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</si>
  <si>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</si>
  <si>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</si>
  <si>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</si>
  <si>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</si>
  <si>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</si>
  <si>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</si>
  <si>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</si>
  <si>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</si>
  <si>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</si>
  <si>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</si>
  <si>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</si>
  <si>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</si>
  <si>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</si>
  <si>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2019年社会保险基金决算收支总表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</si>
  <si>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</si>
  <si>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</si>
  <si>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</si>
  <si>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</si>
  <si>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</si>
  <si>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</si>
  <si>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</si>
  <si>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城乡居民基本
医疗保险基金</t>
  </si>
  <si>
    <t>一、收入</t>
  </si>
  <si>
    <t xml:space="preserve">    其中：1.社会保险费收入</t>
  </si>
  <si>
    <t xml:space="preserve">          2.利息收入</t>
  </si>
  <si>
    <t xml:space="preserve">          3.财政补贴收入</t>
  </si>
  <si>
    <t xml:space="preserve">          4.委托投资收益</t>
  </si>
  <si>
    <t xml:space="preserve">          5.其他收入</t>
  </si>
  <si>
    <t xml:space="preserve">          6.转移收入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</si>
  <si>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</si>
  <si>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</si>
  <si>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</si>
  <si>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</si>
  <si>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2.其他支出</t>
  </si>
  <si>
    <t xml:space="preserve">          3.转移支出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</si>
  <si>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</si>
  <si>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</si>
  <si>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</si>
  <si>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</si>
  <si>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</si>
  <si>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2019年企业职工基本养老保险基金收支表</t>
  </si>
  <si>
    <t xml:space="preserve">   社决03表</t>
  </si>
  <si>
    <t>金      额</t>
  </si>
  <si>
    <t>一、基本养老保险费收入</t>
  </si>
  <si>
    <t>一、基本养老金支出</t>
  </si>
  <si>
    <t>二、利息收入</t>
  </si>
  <si>
    <t xml:space="preserve">    其中：离休金支出</t>
  </si>
  <si>
    <t xml:space="preserve">三、财政补贴收入 </t>
  </si>
  <si>
    <t>二、医疗补助金支出</t>
  </si>
  <si>
    <t>四、委托投资收益</t>
  </si>
  <si>
    <t>三、丧葬补助金和抚恤金支出</t>
  </si>
  <si>
    <t>五、其他收入</t>
  </si>
  <si>
    <t>四、其他支出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</si>
  <si>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</si>
  <si>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</si>
  <si>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</si>
  <si>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</si>
  <si>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</si>
  <si>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</si>
  <si>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</si>
  <si>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</si>
  <si>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</si>
  <si>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</si>
  <si>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</si>
  <si>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</si>
  <si>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</si>
  <si>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</si>
  <si>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</si>
  <si>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</si>
  <si>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</si>
  <si>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</si>
  <si>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</si>
  <si>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</si>
  <si>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2019年城乡居民基本养老保险基金收支表</t>
  </si>
  <si>
    <t>社决04表</t>
  </si>
  <si>
    <t>项          目</t>
  </si>
  <si>
    <t>金额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</si>
  <si>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</si>
  <si>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</si>
  <si>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</si>
  <si>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</si>
  <si>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</si>
  <si>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</si>
  <si>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</si>
  <si>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</si>
  <si>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</si>
  <si>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</si>
  <si>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</si>
  <si>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</si>
  <si>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</si>
  <si>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</si>
  <si>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</si>
  <si>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</si>
  <si>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</si>
  <si>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</si>
  <si>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</si>
  <si>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</si>
  <si>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</si>
  <si>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2019年机关事业单位基本养老保险基金收支表</t>
  </si>
  <si>
    <t xml:space="preserve">   社决05表</t>
  </si>
  <si>
    <t>其中:2019年当年数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</si>
  <si>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</si>
  <si>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</si>
  <si>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</si>
  <si>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</si>
  <si>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</si>
  <si>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</si>
  <si>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</si>
  <si>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</si>
  <si>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</si>
  <si>
    <t>2019年职工基本医疗保险基金收支表</t>
  </si>
  <si>
    <t>社决06表</t>
  </si>
  <si>
    <t>统账结合</t>
  </si>
  <si>
    <t>单建统筹基金</t>
  </si>
  <si>
    <t>小   计</t>
  </si>
  <si>
    <t>基本医疗保
险统筹基金</t>
  </si>
  <si>
    <t>基本医疗保险
个人账户基金</t>
  </si>
  <si>
    <t>小      计</t>
  </si>
  <si>
    <t>一、基本医疗保险费收入</t>
  </si>
  <si>
    <t>一、基本医疗保险待遇支出</t>
  </si>
  <si>
    <t xml:space="preserve">    其中：单位缴费</t>
  </si>
  <si>
    <t>　  其中：住院支出</t>
  </si>
  <si>
    <t xml:space="preserve">          个人缴费</t>
  </si>
  <si>
    <t>　        门诊支出</t>
  </si>
  <si>
    <t xml:space="preserve">          生育医疗费用支出</t>
  </si>
  <si>
    <t>三、财政补贴收入</t>
  </si>
  <si>
    <t xml:space="preserve">          生育津贴支出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</si>
  <si>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</si>
  <si>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</si>
  <si>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</si>
  <si>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</si>
  <si>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</si>
  <si>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</si>
  <si>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</si>
  <si>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</si>
  <si>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第 6 页</t>
  </si>
  <si>
    <t>2019年城乡居民基本医疗保险基金收支表</t>
  </si>
  <si>
    <t>社决07表</t>
  </si>
  <si>
    <t>城镇居民基本
医疗保险基金</t>
  </si>
  <si>
    <t>新型农村合
作医疗基金</t>
  </si>
  <si>
    <t>合并实施的城乡居民
基本医疗保险基金</t>
  </si>
  <si>
    <t>项目</t>
  </si>
  <si>
    <t>一、缴费收入</t>
  </si>
  <si>
    <t xml:space="preserve">    其中：个人缴费收入</t>
  </si>
  <si>
    <t>　　其中：住院支出</t>
  </si>
  <si>
    <t xml:space="preserve">          集体扶持收入</t>
  </si>
  <si>
    <t>　　　　　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</si>
  <si>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</si>
  <si>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</si>
  <si>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</si>
  <si>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</si>
  <si>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</si>
  <si>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</si>
  <si>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</si>
  <si>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</si>
  <si>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</si>
  <si>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</si>
  <si>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</si>
  <si>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2019年工伤保险基金收支表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</si>
  <si>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</si>
  <si>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</si>
  <si>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</si>
  <si>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</si>
  <si>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二、劳动能力鉴定费支出</t>
  </si>
  <si>
    <t>三、工伤预防费用支出</t>
  </si>
  <si>
    <t xml:space="preserve">四、其他收入   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</si>
  <si>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</si>
  <si>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</si>
  <si>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</si>
  <si>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</si>
  <si>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</si>
  <si>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</si>
  <si>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</si>
  <si>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</si>
  <si>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2019年失业保险基金收支表</t>
  </si>
  <si>
    <t xml:space="preserve">       社决09表</t>
  </si>
  <si>
    <t>一、失业保险费收入</t>
  </si>
  <si>
    <t>一、失业保险金支出</t>
  </si>
  <si>
    <t>二、基本医疗保险费支出</t>
  </si>
  <si>
    <t>四、职业培训和职业介绍补贴支出</t>
  </si>
  <si>
    <t>五、稳定岗位补贴支出</t>
  </si>
  <si>
    <t>六、技能提升补贴支出</t>
  </si>
  <si>
    <t>七、其他费用支出</t>
  </si>
  <si>
    <t xml:space="preserve">八、其他支出    </t>
  </si>
  <si>
    <t>九、转移支出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</si>
  <si>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</si>
  <si>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</si>
  <si>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</si>
  <si>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</si>
  <si>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</si>
  <si>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十五、按规定核减基金结余数</t>
  </si>
  <si>
    <t>十六、年末滚存结余</t>
  </si>
  <si>
    <t>第 9 页</t>
  </si>
  <si>
    <t>2019年生育保险基金收支表</t>
  </si>
  <si>
    <t>社决10表</t>
  </si>
  <si>
    <t>项       目</t>
  </si>
  <si>
    <t>一、生育保险费收入</t>
  </si>
  <si>
    <t>一、生育医疗费用支出</t>
  </si>
  <si>
    <t xml:space="preserve">    其中：计划生育医疗费用支出</t>
  </si>
  <si>
    <t>二、生育津贴支出</t>
  </si>
  <si>
    <t>第 10 页</t>
  </si>
  <si>
    <t>2019年社会保障基金财政专户资产负债表</t>
  </si>
  <si>
    <t xml:space="preserve"> 社决11表</t>
  </si>
  <si>
    <t>项     目</t>
  </si>
  <si>
    <t>合　　计</t>
  </si>
  <si>
    <t xml:space="preserve">城乡居民基本
  养老保险基金  </t>
  </si>
  <si>
    <t>机关事业单位基
本养老保险基金</t>
  </si>
  <si>
    <t>职工基本医
疗保险基金</t>
  </si>
  <si>
    <t>其他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</si>
  <si>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</si>
  <si>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</si>
  <si>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</si>
  <si>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</si>
  <si>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</si>
  <si>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</si>
  <si>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</si>
  <si>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</si>
  <si>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</si>
  <si>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</si>
  <si>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</si>
  <si>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</si>
  <si>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11 页</t>
  </si>
  <si>
    <t>2019年社会保障基金财政专户收支情况表</t>
  </si>
  <si>
    <t xml:space="preserve"> 社决12表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</si>
  <si>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</si>
  <si>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</si>
  <si>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</si>
  <si>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</si>
  <si>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</si>
  <si>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</si>
  <si>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2.利息收入</t>
  </si>
  <si>
    <t xml:space="preserve">     3.财政补贴收入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</si>
  <si>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</si>
  <si>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</si>
  <si>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</si>
  <si>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</si>
  <si>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</si>
  <si>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12 页</t>
  </si>
  <si>
    <t>2019年财政对社会保险基金补助情况表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</si>
  <si>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</si>
  <si>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</si>
  <si>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</si>
  <si>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</si>
  <si>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</si>
  <si>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</si>
  <si>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</si>
  <si>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</si>
  <si>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</si>
  <si>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</si>
  <si>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</si>
  <si>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</si>
  <si>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</si>
  <si>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13 页</t>
  </si>
  <si>
    <t>2019年基本养老保险补充资料表</t>
  </si>
  <si>
    <t>社决附02表</t>
  </si>
  <si>
    <t>单位</t>
  </si>
  <si>
    <t>数      量</t>
  </si>
  <si>
    <t>一、企业职工基本养老保险</t>
  </si>
  <si>
    <t xml:space="preserve">       3.本年新增欠发数</t>
  </si>
  <si>
    <t>元</t>
  </si>
  <si>
    <t xml:space="preserve">   (四)代缴困难群体保险费人员年末数</t>
  </si>
  <si>
    <t>人</t>
  </si>
  <si>
    <t xml:space="preserve">   (一)参保人员年末数</t>
  </si>
  <si>
    <t xml:space="preserve">       4.年末累计欠发数</t>
  </si>
  <si>
    <t xml:space="preserve">   (五)个人账户情况</t>
  </si>
  <si>
    <t>　     1.在职职工</t>
  </si>
  <si>
    <t xml:space="preserve">   (七)个人账户情况</t>
  </si>
  <si>
    <t xml:space="preserve">       1.建立个人账户年末人数</t>
  </si>
  <si>
    <t xml:space="preserve">         其中：个人身份参保</t>
  </si>
  <si>
    <t xml:space="preserve">       2.年末个人账户记账金额</t>
  </si>
  <si>
    <t>　     2.离退休人员</t>
  </si>
  <si>
    <t xml:space="preserve">   (六)基金暂存其他账户存款年末数</t>
  </si>
  <si>
    <t>　      (1)离休人员</t>
  </si>
  <si>
    <t xml:space="preserve">   (八)做实个人账户情况</t>
  </si>
  <si>
    <t xml:space="preserve">       1.经办机构收入户</t>
  </si>
  <si>
    <t>　      (2)退休、退职人员</t>
  </si>
  <si>
    <t xml:space="preserve">       1.上年末累计做实个人账户</t>
  </si>
  <si>
    <t xml:space="preserve">       2.国库户</t>
  </si>
  <si>
    <t xml:space="preserve">         ①当年新增退休（退职）人员</t>
  </si>
  <si>
    <t>　     2.本年新增做实个人账户</t>
  </si>
  <si>
    <t>三、机关事业单位基本养老保险</t>
  </si>
  <si>
    <t xml:space="preserve">         ②当年死亡退休（退职）人员</t>
  </si>
  <si>
    <t xml:space="preserve">       3.本年做实个人账户支出</t>
  </si>
  <si>
    <t xml:space="preserve">   (二)缴费人员年末数</t>
  </si>
  <si>
    <t xml:space="preserve">       4.年末累计做实个人账户</t>
  </si>
  <si>
    <t xml:space="preserve">       其中：个人身份缴费</t>
  </si>
  <si>
    <t xml:space="preserve">  (九)基金暂存其他账户存款年末数</t>
  </si>
  <si>
    <t>　     2.退休、退职人员</t>
  </si>
  <si>
    <t xml:space="preserve">   (三)缴费基数总额</t>
  </si>
  <si>
    <t xml:space="preserve">         其中：当年新退休（退职）人员</t>
  </si>
  <si>
    <t>　     1.单位</t>
  </si>
  <si>
    <t>　     2.个人</t>
  </si>
  <si>
    <t xml:space="preserve">   (十)调剂金情况（省级专用）</t>
  </si>
  <si>
    <t xml:space="preserve">         其中：个人身份缴费基数总额</t>
  </si>
  <si>
    <t xml:space="preserve">       1.中央调剂情况</t>
  </si>
  <si>
    <t xml:space="preserve">   (四)财政补助做实个人账户</t>
  </si>
  <si>
    <t xml:space="preserve">        (1)本年收支结余（不含中央调剂金）</t>
  </si>
  <si>
    <t xml:space="preserve">       1.中央</t>
  </si>
  <si>
    <t xml:space="preserve">        (2)中央调剂基金补助</t>
  </si>
  <si>
    <t xml:space="preserve">   (四)保险费缴纳情况</t>
  </si>
  <si>
    <t xml:space="preserve">       2.省级</t>
  </si>
  <si>
    <t xml:space="preserve">        (3)上解中央调剂基金</t>
  </si>
  <si>
    <t xml:space="preserve">       1.上年末累计欠费</t>
  </si>
  <si>
    <t xml:space="preserve">       3.市及市以下</t>
  </si>
  <si>
    <t xml:space="preserve">        (4)年末滚存结余</t>
  </si>
  <si>
    <t xml:space="preserve">       2.本年补缴以前年度欠费</t>
  </si>
  <si>
    <t xml:space="preserve">   (五)保险费缴纳情况</t>
  </si>
  <si>
    <t xml:space="preserve">        (5)不含本年中央调剂金年末滚存结余</t>
  </si>
  <si>
    <t xml:space="preserve">       3.本年新增欠费</t>
  </si>
  <si>
    <t xml:space="preserve">       1.缴纳当年基本养老保险费</t>
  </si>
  <si>
    <t xml:space="preserve">       2.省级调剂情况</t>
  </si>
  <si>
    <t xml:space="preserve">       4.年末累计欠费</t>
  </si>
  <si>
    <t xml:space="preserve">       2.欠费情况</t>
  </si>
  <si>
    <t xml:space="preserve">        (1)上年结余</t>
  </si>
  <si>
    <t xml:space="preserve">       5.本年预缴以后年度基本养老保险费</t>
  </si>
  <si>
    <t xml:space="preserve">         (1)上年末累计欠费</t>
  </si>
  <si>
    <t xml:space="preserve">        (2)本年收入</t>
  </si>
  <si>
    <t xml:space="preserve">       6.一次性补缴以前年度基本养老保险费</t>
  </si>
  <si>
    <t xml:space="preserve">         (2)本年补缴以前年度欠费</t>
  </si>
  <si>
    <t xml:space="preserve">        (3)本年支出</t>
  </si>
  <si>
    <t xml:space="preserve">         (3)本年新增欠费</t>
  </si>
  <si>
    <t xml:space="preserve">        (4)本年收支结余</t>
  </si>
  <si>
    <t xml:space="preserve">         (4)年末累计欠费</t>
  </si>
  <si>
    <t xml:space="preserve">        (5)年末滚存结余</t>
  </si>
  <si>
    <t xml:space="preserve">       3.本年预缴以后年度基本养老保险费</t>
  </si>
  <si>
    <t>二、城乡居民基本养老保险</t>
  </si>
  <si>
    <t xml:space="preserve">       4.一次性补缴以前年度基本养老保险费</t>
  </si>
  <si>
    <t xml:space="preserve">     (一)参保人员年末数</t>
  </si>
  <si>
    <t xml:space="preserve">   (六)基本养老金发放情况</t>
  </si>
  <si>
    <t xml:space="preserve">     (二)缴费人员年末数</t>
  </si>
  <si>
    <t xml:space="preserve">       1.上年末累计欠发数</t>
  </si>
  <si>
    <t xml:space="preserve">     (三)养老金领取人员年末数</t>
  </si>
  <si>
    <t xml:space="preserve">       2.本年补发以前年度拖欠数</t>
  </si>
  <si>
    <t>　　    　其中：当年新领取人员年末数</t>
  </si>
  <si>
    <t>第 14 页</t>
  </si>
  <si>
    <t>2019年职工基本医疗保险、工伤保险、生育保险补充资料表</t>
  </si>
  <si>
    <t>社决附03表</t>
  </si>
  <si>
    <t>一、职工基本医疗保险</t>
  </si>
  <si>
    <t>二、工伤保险</t>
  </si>
  <si>
    <t xml:space="preserve">    (一)参保人员年末数</t>
  </si>
  <si>
    <t xml:space="preserve">       1.在职职工</t>
  </si>
  <si>
    <t xml:space="preserve">    (二)缴费人员年末数</t>
  </si>
  <si>
    <t xml:space="preserve">       2.退休人员</t>
  </si>
  <si>
    <t xml:space="preserve">    (三)缴费基数总额</t>
  </si>
  <si>
    <t xml:space="preserve">   (二)缴费人数</t>
  </si>
  <si>
    <t xml:space="preserve">    (四)保险费缴纳情况</t>
  </si>
  <si>
    <t xml:space="preserve">       1.缴纳当年工伤保险费</t>
  </si>
  <si>
    <t xml:space="preserve">       1.单位</t>
  </si>
  <si>
    <t xml:space="preserve">         其中：按缴费基数缴纳的工伤保险费</t>
  </si>
  <si>
    <t xml:space="preserve">       2.个人</t>
  </si>
  <si>
    <t xml:space="preserve">       1.缴纳当年基本医疗保险费</t>
  </si>
  <si>
    <t>　     2.欠费情况</t>
  </si>
  <si>
    <t>　     3.本年预缴以后年度工伤保险费</t>
  </si>
  <si>
    <t xml:space="preserve">       4.一次性补缴以前年度工伤保险费</t>
  </si>
  <si>
    <t xml:space="preserve">    (五)享受工伤保险待遇全年人数</t>
  </si>
  <si>
    <t>　     3.本年预缴以后年度基本医疗保险费</t>
  </si>
  <si>
    <t xml:space="preserve">    (六)基金暂存其他账户存款年末数</t>
  </si>
  <si>
    <t xml:space="preserve">       4.一次性补缴以前年度基本医疗保险费</t>
  </si>
  <si>
    <t>　　   1.经办机构收入户</t>
  </si>
  <si>
    <t xml:space="preserve">   (五)医疗费用支付情况</t>
  </si>
  <si>
    <t>　　   2.国库户</t>
  </si>
  <si>
    <t xml:space="preserve">       1.医保基金应付金额</t>
  </si>
  <si>
    <t>三、生育保险</t>
  </si>
  <si>
    <t xml:space="preserve">       2.医保基金实付金额</t>
  </si>
  <si>
    <t xml:space="preserve">       3.医保基金未付金额</t>
  </si>
  <si>
    <t xml:space="preserve">    (二）缴费基数总额</t>
  </si>
  <si>
    <t xml:space="preserve">   (六)统筹基金待遇享受情况</t>
  </si>
  <si>
    <t xml:space="preserve">    (三)享受生育医疗费报销全年人数</t>
  </si>
  <si>
    <t xml:space="preserve">       1.参保人员住院人数</t>
  </si>
  <si>
    <t xml:space="preserve">    (四)享受生育津贴人数</t>
  </si>
  <si>
    <t xml:space="preserve">       2.参保人员门诊人数</t>
  </si>
  <si>
    <t xml:space="preserve">    (五)基金暂存其他账户存款年末数</t>
  </si>
  <si>
    <t xml:space="preserve">   (七)基金暂存其他账户存款年末数</t>
  </si>
  <si>
    <t>　     2.国库户</t>
  </si>
  <si>
    <t>第 15 页</t>
  </si>
  <si>
    <t>2019年城乡居民基本医疗保险补充资料表</t>
  </si>
  <si>
    <t>社决附04表</t>
  </si>
  <si>
    <t xml:space="preserve">项  目 </t>
  </si>
  <si>
    <t>数量</t>
  </si>
  <si>
    <t>一、合并实施的城乡居民基本医疗保险</t>
  </si>
  <si>
    <t>四、医疗费用支付情况</t>
  </si>
  <si>
    <t xml:space="preserve">   （一）参保人员年末数</t>
  </si>
  <si>
    <t xml:space="preserve">   1.医疗基金应付金额</t>
  </si>
  <si>
    <t xml:space="preserve">         其中：代缴费人数</t>
  </si>
  <si>
    <t xml:space="preserve">   2.医疗基金实付金额</t>
  </si>
  <si>
    <t xml:space="preserve">   （二）享受待遇人数</t>
  </si>
  <si>
    <t xml:space="preserve">   3.医疗基金未付金额</t>
  </si>
  <si>
    <t xml:space="preserve">   （三）保险费缴纳情况</t>
  </si>
  <si>
    <t>五、基金暂存其他账户存款年末数</t>
  </si>
  <si>
    <t xml:space="preserve">         1.缴纳当年医疗保险费</t>
  </si>
  <si>
    <t xml:space="preserve">   1.经办机构收入户</t>
  </si>
  <si>
    <t xml:space="preserve">         2.预收下年度医疗保险费</t>
  </si>
  <si>
    <t xml:space="preserve">   2.国库户</t>
  </si>
  <si>
    <t>二、新型农村合作医疗</t>
  </si>
  <si>
    <t>六、大学生基本医疗保险
    (为城乡居民基本医疗保险数据的其中数)</t>
  </si>
  <si>
    <t xml:space="preserve">   （一）参合人员年末数</t>
  </si>
  <si>
    <t xml:space="preserve">       其中：代缴费人数</t>
  </si>
  <si>
    <t xml:space="preserve">   (二)享受待遇人数</t>
  </si>
  <si>
    <t xml:space="preserve">   (三)大病保险覆盖人数</t>
  </si>
  <si>
    <t xml:space="preserve">   (四)享受大病保险待遇人数</t>
  </si>
  <si>
    <t>七、大病保险情况</t>
  </si>
  <si>
    <t xml:space="preserve">   （四）暂存省级风险基金</t>
  </si>
  <si>
    <t xml:space="preserve">   (一)资金情况</t>
  </si>
  <si>
    <t>三、城镇居民基本医疗保险</t>
  </si>
  <si>
    <t xml:space="preserve">       1.上年结余</t>
  </si>
  <si>
    <t xml:space="preserve">       2.本年筹集</t>
  </si>
  <si>
    <t xml:space="preserve">       其中：未成年人及学生(含大学生)</t>
  </si>
  <si>
    <t xml:space="preserve">       3.本年支出</t>
  </si>
  <si>
    <t xml:space="preserve">             60周岁以上老年人</t>
  </si>
  <si>
    <t xml:space="preserve">         其中：大病保险待遇支出</t>
  </si>
  <si>
    <t xml:space="preserve">             其他人员</t>
  </si>
  <si>
    <t xml:space="preserve">         大病保险承办/经办管理费用支出</t>
  </si>
  <si>
    <t xml:space="preserve">       4.当年收支结余</t>
  </si>
  <si>
    <t xml:space="preserve">       5.年末滚存结余</t>
  </si>
  <si>
    <t xml:space="preserve">   (三）保险费缴纳情况</t>
  </si>
  <si>
    <t xml:space="preserve">   (二)人数情况</t>
  </si>
  <si>
    <t xml:space="preserve">        1.缴纳当年医疗保险费</t>
  </si>
  <si>
    <t xml:space="preserve">       1.大病保险覆盖人数</t>
  </si>
  <si>
    <t xml:space="preserve">        2.预收下年度医疗保险费</t>
  </si>
  <si>
    <t xml:space="preserve">       2.享受大病保险待遇人数</t>
  </si>
  <si>
    <t>第 16 页</t>
  </si>
  <si>
    <t>2019年失业保险补充资料表</t>
  </si>
  <si>
    <t>社决附05表</t>
  </si>
  <si>
    <t>一、参保人员年末数</t>
  </si>
  <si>
    <t xml:space="preserve">    (四)享受技能提升补贴人数</t>
  </si>
  <si>
    <t xml:space="preserve">    其中：实际缴费人员年末数</t>
  </si>
  <si>
    <t xml:space="preserve">    (五)享受农民合同制工人一次性生活补助人数</t>
  </si>
  <si>
    <t>二、缴费基数总额</t>
  </si>
  <si>
    <t xml:space="preserve">    (七)享受其他促进就业支出人数</t>
  </si>
  <si>
    <t xml:space="preserve">    (一)单位</t>
  </si>
  <si>
    <t>六、省级调剂金情况</t>
  </si>
  <si>
    <t xml:space="preserve">    (二)个人</t>
  </si>
  <si>
    <t xml:space="preserve">    (一)年初结余</t>
  </si>
  <si>
    <t>三、保险费缴纳情况</t>
  </si>
  <si>
    <t xml:space="preserve">    (二)本年收入</t>
  </si>
  <si>
    <t xml:space="preserve">    (一)上年末累计欠费</t>
  </si>
  <si>
    <t xml:space="preserve">    (三)本年支出</t>
  </si>
  <si>
    <t xml:space="preserve">    (二)本年补缴以前年度欠费</t>
  </si>
  <si>
    <t xml:space="preserve">    (四)本年收支结余</t>
  </si>
  <si>
    <t xml:space="preserve">    (三)本年新增欠费</t>
  </si>
  <si>
    <t xml:space="preserve">    (五)年末滚存结余</t>
  </si>
  <si>
    <t xml:space="preserve">    (四)年末累计欠费</t>
  </si>
  <si>
    <t>七、以前年度借出生产自救费处理情况</t>
  </si>
  <si>
    <t>四、领取失业保险金情况</t>
  </si>
  <si>
    <t>　　(一)年初数</t>
  </si>
  <si>
    <t xml:space="preserve">    (一)领取失业保险金年末人数</t>
  </si>
  <si>
    <t>　　(二)本年收回并入基金数</t>
  </si>
  <si>
    <t xml:space="preserve">    (二)全年领取失业保险金人数</t>
  </si>
  <si>
    <t>　　(三)本年收回留给经办机构数</t>
  </si>
  <si>
    <t xml:space="preserve">    (三)全年领取失业保险金人月数</t>
  </si>
  <si>
    <t>人月</t>
  </si>
  <si>
    <t>　　(四)本年核销数</t>
  </si>
  <si>
    <t xml:space="preserve">    (四)月人均领取失业保险金</t>
  </si>
  <si>
    <t>元/人月</t>
  </si>
  <si>
    <t>　　(五)年末数</t>
  </si>
  <si>
    <t>五、享受其他待遇情况</t>
  </si>
  <si>
    <t>八、基金暂存其他账户款年末数</t>
  </si>
  <si>
    <t xml:space="preserve">    (一)代缴医疗保险费人月数</t>
  </si>
  <si>
    <t xml:space="preserve">    (一)经办机构收入户</t>
  </si>
  <si>
    <t xml:space="preserve">    (二)享受职业培训和职业介绍补贴人数</t>
  </si>
  <si>
    <t xml:space="preserve">    (二)国库户</t>
  </si>
  <si>
    <t xml:space="preserve">    (三)享受稳定岗位补贴企业参加失业保险人数</t>
  </si>
  <si>
    <t>第 17 页</t>
  </si>
  <si>
    <t>2019年其他养老保险情况表</t>
  </si>
  <si>
    <t xml:space="preserve"> 社决附06表</t>
  </si>
  <si>
    <t>机关事业单位
职业年金</t>
  </si>
  <si>
    <t>个人储蓄养老保险</t>
  </si>
  <si>
    <t>企业补充养老保险</t>
  </si>
  <si>
    <t>一、基金收支情况</t>
  </si>
  <si>
    <t xml:space="preserve">    （一）上年结余</t>
  </si>
  <si>
    <t xml:space="preserve">    （二）本年收入</t>
  </si>
  <si>
    <t xml:space="preserve">          1.缴费收入</t>
  </si>
  <si>
    <t xml:space="preserve">          2.实际投资收益</t>
  </si>
  <si>
    <t xml:space="preserve">          3.做实记账利息收入</t>
  </si>
  <si>
    <t xml:space="preserve">    （三）本年支出</t>
  </si>
  <si>
    <t xml:space="preserve">          其中：养老金支出</t>
  </si>
  <si>
    <t xml:space="preserve">    （四）本年收支结余</t>
  </si>
  <si>
    <t xml:space="preserve">    （五）年末滚存结余</t>
  </si>
  <si>
    <t>二、参保人员年末数</t>
  </si>
  <si>
    <t xml:space="preserve">    （一）在职职工</t>
  </si>
  <si>
    <t xml:space="preserve">    （二）退休人员</t>
  </si>
  <si>
    <t>三、年金记账金额</t>
  </si>
  <si>
    <t xml:space="preserve">    （一）记账本金年末余额</t>
  </si>
  <si>
    <t xml:space="preserve">    （二）记账利息年末余额</t>
  </si>
  <si>
    <t>第 18 页</t>
  </si>
  <si>
    <t>2019年其他医疗保障情况表</t>
  </si>
  <si>
    <t xml:space="preserve">                                  社决附07表</t>
  </si>
  <si>
    <t>一、特殊人员医疗保障情况</t>
  </si>
  <si>
    <t xml:space="preserve">          5.年末滚存结余</t>
  </si>
  <si>
    <t xml:space="preserve">    （一）收支情况</t>
  </si>
  <si>
    <t xml:space="preserve">    （二）参保人员年末数</t>
  </si>
  <si>
    <t xml:space="preserve">          1.上年结余</t>
  </si>
  <si>
    <t>三、优抚对象医疗救助</t>
  </si>
  <si>
    <t xml:space="preserve">          2.本年收入</t>
  </si>
  <si>
    <t xml:space="preserve">            其中：财政补贴收入</t>
  </si>
  <si>
    <t xml:space="preserve">          3.本年支出</t>
  </si>
  <si>
    <t xml:space="preserve">            其中：离休人员医疗费用支出</t>
  </si>
  <si>
    <t xml:space="preserve">          4.本年收支结余</t>
  </si>
  <si>
    <t xml:space="preserve">    （二）保障人数</t>
  </si>
  <si>
    <t xml:space="preserve">    （二）全年累计救助人数</t>
  </si>
  <si>
    <t xml:space="preserve">          1.离休、老红军</t>
  </si>
  <si>
    <t>四、补充医疗保险情况</t>
  </si>
  <si>
    <t xml:space="preserve">          2.六级以上残疾军人</t>
  </si>
  <si>
    <t xml:space="preserve">    （一）基金收支情况</t>
  </si>
  <si>
    <t>二、公务员医疗补助情况</t>
  </si>
  <si>
    <t>第 19 页</t>
  </si>
  <si>
    <t>2019年社会保险补充资料表</t>
  </si>
  <si>
    <t xml:space="preserve">    社决附08表</t>
  </si>
  <si>
    <t>单位:人、元、元/年</t>
  </si>
  <si>
    <t>全年平均数</t>
  </si>
  <si>
    <t xml:space="preserve">  （三）缴费费率(%)</t>
  </si>
  <si>
    <t xml:space="preserve">  （一）参保人数</t>
  </si>
  <si>
    <t xml:space="preserve">  （四）单位缴费率(%)</t>
  </si>
  <si>
    <t xml:space="preserve">  （五)个人缴费率(%)</t>
  </si>
  <si>
    <t xml:space="preserve">          其中：以个人身份参保</t>
  </si>
  <si>
    <t>五、城乡居民基本医疗保险</t>
  </si>
  <si>
    <t xml:space="preserve">       2.离退休人员</t>
  </si>
  <si>
    <t xml:space="preserve">   (一)个人缴费标准</t>
  </si>
  <si>
    <t xml:space="preserve">        （1）离休人员</t>
  </si>
  <si>
    <t xml:space="preserve">   (二)财政补贴标准</t>
  </si>
  <si>
    <t>　　    （2）退休、退职人员</t>
  </si>
  <si>
    <t>六、新型农村合作医疗</t>
  </si>
  <si>
    <t xml:space="preserve">  （二）缴费人数</t>
  </si>
  <si>
    <t xml:space="preserve">        其中：以个人身份参保</t>
  </si>
  <si>
    <t xml:space="preserve">  （三）人均缴费工资基数</t>
  </si>
  <si>
    <t>七、城镇居民基本医疗保险</t>
  </si>
  <si>
    <t xml:space="preserve">  （四）缴费费率(%)</t>
  </si>
  <si>
    <t xml:space="preserve">  （五）征缴率(%)</t>
  </si>
  <si>
    <t>八、工伤保险</t>
  </si>
  <si>
    <t xml:space="preserve">   (一)参保人数</t>
  </si>
  <si>
    <t xml:space="preserve">  （二）财政对基础养老金补贴标准(年)</t>
  </si>
  <si>
    <t xml:space="preserve">  （三）财政对个人缴费补贴标准</t>
  </si>
  <si>
    <t xml:space="preserve">  （四）养老金领取人数</t>
  </si>
  <si>
    <t xml:space="preserve">   (四)人均缴费工资基数</t>
  </si>
  <si>
    <t>九、失业保险</t>
  </si>
  <si>
    <t xml:space="preserve">        1.在职职工</t>
  </si>
  <si>
    <t xml:space="preserve">   (二)实际缴费人数</t>
  </si>
  <si>
    <t xml:space="preserve">        2.退休、退职人员</t>
  </si>
  <si>
    <t xml:space="preserve">   (三)缴费费率(%)</t>
  </si>
  <si>
    <t>十、生育保险</t>
  </si>
  <si>
    <t>四、职工基本医疗保险</t>
  </si>
  <si>
    <t xml:space="preserve">        2.退休人员</t>
  </si>
  <si>
    <t>十一、补充医疗保险参保人数</t>
  </si>
  <si>
    <t>十二、统筹地区上年度职工平均工资</t>
  </si>
  <si>
    <t>第 20 页</t>
  </si>
  <si>
    <t>2019年社会保险补充资料表续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</si>
  <si>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</si>
  <si>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</si>
  <si>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</si>
  <si>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</si>
  <si>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</si>
  <si>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 xml:space="preserve">    其中：1.以前年度保险费退回</t>
  </si>
  <si>
    <t xml:space="preserve">          2.大病保险支出</t>
  </si>
  <si>
    <t xml:space="preserve">          3.经营困难恢复有望企业稳岗返还</t>
  </si>
  <si>
    <t xml:space="preserve">          4.抵扣重复领取待遇支出</t>
  </si>
  <si>
    <t xml:space="preserve">          5.其他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</si>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</sst>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.00_ ;-#,##0.00;;"/>
    <numFmt numFmtId="179" formatCode="#,##0.00_ ;-#,##0.00"/>
    <numFmt numFmtId="180" formatCode="#,##0_ ;-#,##0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宋体"/>
      <charset val="1"/>
      <b/>
      <color indexed="8"/>
      <sz val="27"/>
    </font>
    <font>
      <name val="宋体"/>
      <charset val="1"/>
      <color indexed="8"/>
      <sz val="27"/>
    </font>
    <font>
      <name val="宋体"/>
      <charset val="1"/>
      <color indexed="8"/>
      <sz val="11"/>
    </font>
    <font>
      <name val="宋体"/>
      <charset val="1"/>
      <color indexed="8"/>
      <sz val="12"/>
    </font>
    <font>
      <name val="宋体"/>
      <charset val="1"/>
      <color/>
      <sz val="12"/>
    </font>
    <font>
      <name val="宋体"/>
      <charset val="1"/>
      <b/>
      <color indexed="8"/>
      <sz val="20"/>
    </font>
    <font>
      <name val="宋体"/>
      <charset val="1"/>
      <b/>
      <color indexed="8"/>
      <sz val="15"/>
    </font>
    <font>
      <name val="宋体"/>
      <charset val="1"/>
      <color indexed="8"/>
      <sz val="13"/>
    </font>
    <font>
      <name val="宋体"/>
      <charset val="1"/>
      <b/>
      <color indexed="8"/>
      <sz val="12"/>
    </font>
    <font>
      <name val="宋体"/>
      <charset val="1"/>
      <b/>
      <color/>
      <sz val="10"/>
    </font>
    <font>
      <name val="Arial Narrow"/>
      <charset val="1"/>
      <color indexed="8"/>
      <sz val="9"/>
    </font>
    <font>
      <name val="华文中宋"/>
      <charset val="1"/>
      <b/>
      <color indexed="8"/>
      <sz val="11"/>
    </font>
    <font>
      <name val="宋体"/>
      <charset val="1"/>
      <b/>
      <color indexed="8"/>
      <sz val="22"/>
    </font>
    <font>
      <name val="宋体"/>
      <charset val="1"/>
      <color/>
      <sz val="9"/>
    </font>
    <font>
      <name val="宋体"/>
      <charset val="1"/>
      <color indexed="8"/>
      <sz val="10"/>
    </font>
    <font>
      <name val="宋体"/>
      <charset val="1"/>
      <b/>
      <color indexed="8"/>
      <sz val="25"/>
    </font>
    <font>
      <name val="宋体"/>
      <charset val="1"/>
      <color indexed="9"/>
      <sz val="10"/>
    </font>
    <font>
      <name val="宋体"/>
      <charset val="1"/>
      <color/>
      <sz val="27"/>
    </font>
    <font>
      <name val="宋体"/>
      <charset val="1"/>
      <color indexed="8"/>
      <sz val="12"/>
    </font>
  </fonts>
  <fills count="242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80"/>
        <bgColor indexed="64"/>
      </patternFill>
    </fill>
  </fills>
  <borders count="240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964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0" fontId="7" fillId="25" borderId="24" xfId="0">
      <alignment horizontal="center" vertical="center"/>
    </xf>
    <xf numFmtId="0" fontId="7" fillId="26" borderId="25" xfId="0"/>
    <xf numFmtId="0" fontId="8" fillId="27" borderId="26" xfId="0">
      <alignment horizontal="center" vertical="center"/>
    </xf>
    <xf numFmtId="0" fontId="6" fillId="28" borderId="27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49" fontId="10" fillId="32" borderId="31" xfId="0"/>
    <xf numFmtId="0" fontId="10" fillId="33" borderId="32" xfId="0"/>
    <xf numFmtId="176" fontId="10" fillId="34" borderId="33" xfId="0">
      <alignment horizontal="center"/>
    </xf>
    <xf numFmtId="49" fontId="10" fillId="35" borderId="34" xfId="0"/>
    <xf numFmtId="14" fontId="10" fillId="36" borderId="35" xfId="0"/>
    <xf numFmtId="14" fontId="10" fillId="37" borderId="36" xfId="0"/>
    <xf numFmtId="177" fontId="10" fillId="38" borderId="37" xfId="0">
      <alignment horizontal="right" vertical="center"/>
    </xf>
    <xf numFmtId="0" fontId="10" fillId="39" borderId="38" xfId="0"/>
    <xf numFmtId="0" fontId="10" fillId="40" borderId="39" xfId="0">
      <alignment horizontal="center"/>
    </xf>
    <xf numFmtId="49" fontId="9" fillId="41" borderId="40" xfId="0"/>
    <xf numFmtId="0" fontId="6" fillId="42" borderId="41" xfId="0"/>
    <xf numFmtId="0" fontId="6" fillId="43" borderId="42" xfId="0">
      <alignment horizontal="center"/>
    </xf>
    <xf numFmtId="0" fontId="5" fillId="44" borderId="43" xfId="0">
      <alignment horizontal="center"/>
    </xf>
    <xf numFmtId="0" fontId="11" fillId="45" borderId="44" xfId="0"/>
    <xf numFmtId="0" fontId="10" fillId="46" borderId="45" xfId="0">
      <alignment horizontal="center" vertical="center"/>
    </xf>
    <xf numFmtId="49" fontId="10" fillId="47" borderId="46" xfId="0">
      <alignment horizontal="left"/>
    </xf>
    <xf numFmtId="0" fontId="10" fillId="48" borderId="47" xfId="0">
      <alignment horizontal="left"/>
    </xf>
    <xf numFmtId="49" fontId="10" fillId="49" borderId="48" xfId="0">
      <alignment horizontal="left"/>
    </xf>
    <xf numFmtId="0" fontId="10" fillId="50" borderId="49" xfId="0">
      <alignment horizontal="left"/>
    </xf>
    <xf numFmtId="14" fontId="10" fillId="51" borderId="50" xfId="0">
      <alignment horizontal="left"/>
    </xf>
    <xf numFmtId="0" fontId="12" fillId="52" borderId="51" xfId="0">
      <alignment horizontal="center" vertical="center"/>
    </xf>
    <xf numFmtId="0" fontId="13" fillId="53" borderId="52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5" fillId="56" borderId="55" xfId="0"/>
    <xf numFmtId="0" fontId="10" fillId="57" borderId="56" xfId="0">
      <alignment horizontal="left" vertical="center"/>
    </xf>
    <xf numFmtId="0" fontId="14" fillId="58" borderId="57" xfId="0">
      <alignment horizontal="center" vertical="center"/>
    </xf>
    <xf numFmtId="0" fontId="15" fillId="59" borderId="58" xfId="0">
      <alignment horizontal="center" vertical="center"/>
    </xf>
    <xf numFmtId="0" fontId="16" fillId="60" borderId="59" xfId="0"/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5" fillId="65" borderId="64" xfId="0"/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0" fontId="10" fillId="70" borderId="69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73" borderId="72" xfId="0">
      <alignment vertical="center"/>
    </xf>
    <xf numFmtId="178" fontId="10" fillId="74" borderId="73" xfId="0">
      <alignment horizontal="right" vertical="center"/>
    </xf>
    <xf numFmtId="178" fontId="10" fillId="75" borderId="74" xfId="0">
      <alignment horizontal="right" vertical="center"/>
    </xf>
    <xf numFmtId="178" fontId="10" fillId="76" borderId="75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center" vertical="center"/>
    </xf>
    <xf numFmtId="178" fontId="10" fillId="81" borderId="80" xfId="0">
      <alignment horizontal="right" vertical="center"/>
    </xf>
    <xf numFmtId="178" fontId="10" fillId="82" borderId="81" xfId="0">
      <alignment horizontal="right" vertical="center"/>
    </xf>
    <xf numFmtId="0" fontId="5" fillId="83" borderId="82" xfId="0"/>
    <xf numFmtId="0" fontId="10" fillId="84" borderId="83" xfId="0">
      <alignment horizontal="right" vertical="center"/>
    </xf>
    <xf numFmtId="0" fontId="9" fillId="85" borderId="84" xfId="0">
      <alignment vertical="center"/>
    </xf>
    <xf numFmtId="0" fontId="17" fillId="86" borderId="85" xfId="0">
      <alignment vertical="center"/>
    </xf>
    <xf numFmtId="0" fontId="17" fillId="87" borderId="86" xfId="0">
      <alignment vertical="center"/>
    </xf>
    <xf numFmtId="0" fontId="10" fillId="88" borderId="87" xfId="0">
      <alignment horizontal="center" vertical="center" wrapText="1"/>
    </xf>
    <xf numFmtId="0" fontId="10" fillId="89" borderId="88" xfId="0">
      <alignment horizontal="left" vertical="center"/>
    </xf>
    <xf numFmtId="179" fontId="10" fillId="90" borderId="89" xfId="0">
      <alignment horizontal="right" vertical="center"/>
    </xf>
    <xf numFmtId="0" fontId="10" fillId="91" borderId="90" xfId="0">
      <alignment horizontal="left" vertical="center"/>
    </xf>
    <xf numFmtId="178" fontId="10" fillId="92" borderId="91" xfId="0">
      <alignment horizontal="right" vertical="center"/>
    </xf>
    <xf numFmtId="0" fontId="10" fillId="93" borderId="92" xfId="0">
      <alignment horizontal="right" vertical="center"/>
    </xf>
    <xf numFmtId="0" fontId="10" fillId="94" borderId="93" xfId="0">
      <alignment horizontal="right" vertical="center" wrapText="1"/>
    </xf>
    <xf numFmtId="0" fontId="10" fillId="95" borderId="94" xfId="0">
      <alignment vertical="center"/>
    </xf>
    <xf numFmtId="0" fontId="10" fillId="96" borderId="95" xfId="0">
      <alignment horizontal="right" vertical="center"/>
    </xf>
    <xf numFmtId="0" fontId="5" fillId="97" borderId="96" xfId="0"/>
    <xf numFmtId="0" fontId="10" fillId="98" borderId="97" xfId="0">
      <alignment horizontal="center" vertical="center"/>
    </xf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5" fillId="101" borderId="100" xfId="0"/>
    <xf numFmtId="0" fontId="5" fillId="102" borderId="101" xfId="0"/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0" fontId="10" fillId="106" borderId="105" xfId="0">
      <alignment vertical="center"/>
    </xf>
    <xf numFmtId="49" fontId="10" fillId="107" borderId="106" xfId="0">
      <alignment horizontal="center" vertical="center"/>
    </xf>
    <xf numFmtId="49" fontId="10" fillId="108" borderId="107" xfId="0">
      <alignment vertical="center"/>
    </xf>
    <xf numFmtId="0" fontId="10" fillId="109" borderId="108" xfId="0">
      <alignment vertical="center"/>
    </xf>
    <xf numFmtId="178" fontId="10" fillId="110" borderId="109" xfId="0">
      <alignment horizontal="right" vertical="center"/>
    </xf>
    <xf numFmtId="0" fontId="10" fillId="111" borderId="110" xfId="0">
      <alignment vertical="center"/>
    </xf>
    <xf numFmtId="178" fontId="10" fillId="112" borderId="111" xfId="0">
      <alignment horizontal="right" vertical="center"/>
    </xf>
    <xf numFmtId="178" fontId="10" fillId="113" borderId="112" xfId="0">
      <alignment horizontal="right" vertical="center"/>
    </xf>
    <xf numFmtId="0" fontId="10" fillId="114" borderId="113" xfId="0">
      <alignment horizontal="center" vertical="center" wrapText="1"/>
    </xf>
    <xf numFmtId="0" fontId="10" fillId="115" borderId="114" xfId="0">
      <alignment vertical="center"/>
    </xf>
    <xf numFmtId="178" fontId="10" fillId="116" borderId="115" xfId="0">
      <alignment horizontal="right" vertical="center"/>
    </xf>
    <xf numFmtId="178" fontId="10" fillId="117" borderId="116" xfId="0">
      <alignment horizontal="right" vertical="center"/>
    </xf>
    <xf numFmtId="178" fontId="10" fillId="118" borderId="117" xfId="0">
      <alignment horizontal="right" vertical="center"/>
    </xf>
    <xf numFmtId="0" fontId="10" fillId="119" borderId="118" xfId="0">
      <alignment vertical="center"/>
    </xf>
    <xf numFmtId="0" fontId="10" fillId="120" borderId="119" xfId="0">
      <alignment horizontal="center" vertical="center"/>
    </xf>
    <xf numFmtId="178" fontId="10" fillId="121" borderId="120" xfId="0">
      <alignment horizontal="center" vertical="center"/>
    </xf>
    <xf numFmtId="0" fontId="10" fillId="122" borderId="121" xfId="0">
      <alignment vertical="center"/>
    </xf>
    <xf numFmtId="0" fontId="10" fillId="123" borderId="122" xfId="0">
      <alignment horizontal="center" vertical="center"/>
    </xf>
    <xf numFmtId="178" fontId="10" fillId="124" borderId="123" xfId="0">
      <alignment horizontal="center" vertical="center"/>
    </xf>
    <xf numFmtId="0" fontId="10" fillId="125" borderId="124" xfId="0">
      <alignment vertical="center" wrapText="1"/>
    </xf>
    <xf numFmtId="178" fontId="10" fillId="126" borderId="125" xfId="0">
      <alignment horizontal="right" vertical="center"/>
    </xf>
    <xf numFmtId="0" fontId="10" fillId="127" borderId="126" xfId="0">
      <alignment vertical="center"/>
    </xf>
    <xf numFmtId="178" fontId="10" fillId="128" borderId="127" xfId="0">
      <alignment horizontal="right" vertical="center"/>
    </xf>
    <xf numFmtId="0" fontId="10" fillId="129" borderId="128" xfId="0">
      <alignment horizontal="left" vertical="center"/>
    </xf>
    <xf numFmtId="0" fontId="5" fillId="130" borderId="129" xfId="0"/>
    <xf numFmtId="179" fontId="10" fillId="131" borderId="130" xfId="0">
      <alignment horizontal="right" vertical="center"/>
    </xf>
    <xf numFmtId="0" fontId="18" fillId="132" borderId="131" xfId="0">
      <alignment horizontal="center" vertical="center"/>
    </xf>
    <xf numFmtId="0" fontId="9" fillId="133" borderId="132" xfId="0">
      <alignment horizontal="right" vertical="center"/>
    </xf>
    <xf numFmtId="0" fontId="9" fillId="134" borderId="133" xfId="0">
      <alignment vertical="center"/>
    </xf>
    <xf numFmtId="0" fontId="9" fillId="135" borderId="134" xfId="0">
      <alignment horizontal="right" vertical="center"/>
    </xf>
    <xf numFmtId="0" fontId="10" fillId="136" borderId="135" xfId="0">
      <alignment vertical="center"/>
    </xf>
    <xf numFmtId="178" fontId="10" fillId="137" borderId="136" xfId="0">
      <alignment horizontal="right" vertical="center"/>
    </xf>
    <xf numFmtId="178" fontId="10" fillId="138" borderId="137" xfId="0">
      <alignment horizontal="right" vertical="center"/>
    </xf>
    <xf numFmtId="0" fontId="10" fillId="139" borderId="138" xfId="0">
      <alignment horizontal="center" vertical="center"/>
    </xf>
    <xf numFmtId="178" fontId="10" fillId="140" borderId="139" xfId="0">
      <alignment horizontal="right" vertical="center"/>
    </xf>
    <xf numFmtId="0" fontId="11" fillId="141" borderId="140" xfId="0"/>
    <xf numFmtId="0" fontId="19" fillId="142" borderId="141" xfId="0">
      <alignment horizontal="center" vertical="center" wrapText="1"/>
    </xf>
    <xf numFmtId="0" fontId="19" fillId="143" borderId="142" xfId="0">
      <alignment horizontal="center" vertical="center"/>
    </xf>
    <xf numFmtId="0" fontId="6" fillId="144" borderId="143" xfId="0">
      <alignment vertical="center" wrapText="1"/>
    </xf>
    <xf numFmtId="0" fontId="6" fillId="145" borderId="144" xfId="0">
      <alignment horizontal="center" vertical="center"/>
    </xf>
    <xf numFmtId="0" fontId="6" fillId="146" borderId="145" xfId="0">
      <alignment horizontal="right" vertical="center" wrapText="1"/>
    </xf>
    <xf numFmtId="0" fontId="6" fillId="147" borderId="146" xfId="0">
      <alignment vertical="center"/>
    </xf>
    <xf numFmtId="0" fontId="6" fillId="148" borderId="147" xfId="0">
      <alignment horizontal="center" vertical="center"/>
    </xf>
    <xf numFmtId="0" fontId="6" fillId="149" borderId="148" xfId="0">
      <alignment vertical="center" wrapText="1"/>
    </xf>
    <xf numFmtId="0" fontId="6" fillId="150" borderId="149" xfId="0">
      <alignment horizontal="right" vertical="center" wrapText="1"/>
    </xf>
    <xf numFmtId="0" fontId="6" fillId="151" borderId="150" xfId="0">
      <alignment horizontal="center" vertical="center" wrapText="1"/>
    </xf>
    <xf numFmtId="0" fontId="6" fillId="152" borderId="151" xfId="0">
      <alignment horizontal="center" vertical="center"/>
    </xf>
    <xf numFmtId="0" fontId="6" fillId="153" borderId="152" xfId="0">
      <alignment horizontal="center" vertical="center" wrapText="1"/>
    </xf>
    <xf numFmtId="0" fontId="6" fillId="154" borderId="153" xfId="0">
      <alignment horizontal="center" vertical="center" wrapText="1"/>
    </xf>
    <xf numFmtId="0" fontId="6" fillId="155" borderId="154" xfId="0">
      <alignment vertical="center"/>
    </xf>
    <xf numFmtId="178" fontId="6" fillId="156" borderId="155" xfId="0">
      <alignment horizontal="right" vertical="center"/>
    </xf>
    <xf numFmtId="177" fontId="6" fillId="157" borderId="156" xfId="0">
      <alignment horizontal="right" vertical="center"/>
    </xf>
    <xf numFmtId="177" fontId="6" fillId="158" borderId="157" xfId="0">
      <alignment horizontal="right" vertical="center"/>
    </xf>
    <xf numFmtId="178" fontId="6" fillId="159" borderId="158" xfId="0">
      <alignment horizontal="right" vertical="center"/>
    </xf>
    <xf numFmtId="177" fontId="6" fillId="160" borderId="159" xfId="0">
      <alignment horizontal="right" vertical="center"/>
    </xf>
    <xf numFmtId="178" fontId="6" fillId="161" borderId="160" xfId="0">
      <alignment horizontal="right" vertical="center"/>
    </xf>
    <xf numFmtId="178" fontId="6" fillId="162" borderId="161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65" borderId="164" xfId="0">
      <alignment horizontal="right" vertical="center"/>
    </xf>
    <xf numFmtId="0" fontId="6" fillId="166" borderId="165" xfId="0">
      <alignment vertical="center"/>
    </xf>
    <xf numFmtId="0" fontId="6" fillId="167" borderId="166" xfId="0">
      <alignment horizontal="center" vertical="center"/>
    </xf>
    <xf numFmtId="0" fontId="6" fillId="168" borderId="167" xfId="0">
      <alignment horizontal="center" vertical="center"/>
    </xf>
    <xf numFmtId="178" fontId="6" fillId="169" borderId="168" xfId="0">
      <alignment horizontal="center" vertical="center"/>
    </xf>
    <xf numFmtId="0" fontId="6" fillId="170" borderId="169" xfId="0">
      <alignment horizontal="left" vertical="center"/>
    </xf>
    <xf numFmtId="0" fontId="6" fillId="171" borderId="170" xfId="0">
      <alignment vertical="center"/>
    </xf>
    <xf numFmtId="178" fontId="6" fillId="172" borderId="171" xfId="0">
      <alignment horizontal="right" vertical="center"/>
    </xf>
    <xf numFmtId="177" fontId="6" fillId="173" borderId="172" xfId="0">
      <alignment horizontal="right" vertical="center"/>
    </xf>
    <xf numFmtId="177" fontId="6" fillId="174" borderId="173" xfId="0">
      <alignment horizontal="right" vertical="center"/>
    </xf>
    <xf numFmtId="0" fontId="20" fillId="175" borderId="174" xfId="0"/>
    <xf numFmtId="0" fontId="6" fillId="176" borderId="175" xfId="0"/>
    <xf numFmtId="0" fontId="6" fillId="177" borderId="176" xfId="0">
      <alignment vertical="center"/>
    </xf>
    <xf numFmtId="0" fontId="6" fillId="178" borderId="177" xfId="0">
      <alignment horizontal="right" vertical="center" wrapText="1"/>
    </xf>
    <xf numFmtId="0" fontId="10" fillId="179" borderId="178" xfId="0">
      <alignment horizontal="left" vertical="center" wrapText="1"/>
    </xf>
    <xf numFmtId="177" fontId="10" fillId="180" borderId="179" xfId="0">
      <alignment horizontal="right" vertical="center"/>
    </xf>
    <xf numFmtId="177" fontId="10" fillId="181" borderId="180" xfId="0">
      <alignment horizontal="right" vertical="center"/>
    </xf>
    <xf numFmtId="0" fontId="10" fillId="182" borderId="181" xfId="0">
      <alignment horizontal="center" vertical="center" wrapText="1"/>
    </xf>
    <xf numFmtId="0" fontId="10" fillId="183" borderId="182" xfId="0">
      <alignment horizontal="center" vertical="center" wrapText="1"/>
    </xf>
    <xf numFmtId="178" fontId="10" fillId="184" borderId="183" xfId="0">
      <alignment horizontal="center" vertical="center"/>
    </xf>
    <xf numFmtId="0" fontId="10" fillId="185" borderId="184" xfId="0">
      <alignment horizontal="left" vertical="center"/>
    </xf>
    <xf numFmtId="0" fontId="21" fillId="186" borderId="185" xfId="0">
      <alignment horizontal="center" vertical="center"/>
    </xf>
    <xf numFmtId="178" fontId="10" fillId="187" borderId="186" xfId="0">
      <alignment horizontal="right" vertical="center"/>
    </xf>
    <xf numFmtId="0" fontId="10" fillId="188" borderId="187" xfId="0">
      <alignment vertical="center" wrapText="1"/>
    </xf>
    <xf numFmtId="0" fontId="10" fillId="189" borderId="188" xfId="0">
      <alignment horizontal="center" vertical="center"/>
    </xf>
    <xf numFmtId="0" fontId="21" fillId="190" borderId="189" xfId="0">
      <alignment horizontal="center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0" fontId="21" fillId="193" borderId="192" xfId="0">
      <alignment horizontal="center" vertical="center"/>
    </xf>
    <xf numFmtId="0" fontId="10" fillId="194" borderId="193" xfId="0">
      <alignment vertical="center" wrapText="1"/>
    </xf>
    <xf numFmtId="177" fontId="10" fillId="195" borderId="194" xfId="0">
      <alignment horizontal="right" vertical="center"/>
    </xf>
    <xf numFmtId="177" fontId="10" fillId="196" borderId="195" xfId="0">
      <alignment horizontal="right" vertical="center"/>
    </xf>
    <xf numFmtId="178" fontId="10" fillId="197" borderId="196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0" borderId="199" xfId="0">
      <alignment horizontal="right" vertical="center"/>
    </xf>
    <xf numFmtId="177" fontId="10" fillId="201" borderId="200" xfId="0">
      <alignment horizontal="right" vertical="center"/>
    </xf>
    <xf numFmtId="0" fontId="10" fillId="202" borderId="201" xfId="0">
      <alignment horizontal="left" vertical="center"/>
    </xf>
    <xf numFmtId="0" fontId="10" fillId="203" borderId="202" xfId="0">
      <alignment horizontal="left" vertical="center"/>
    </xf>
    <xf numFmtId="0" fontId="10" fillId="204" borderId="203" xfId="0">
      <alignment horizontal="center" vertical="center"/>
    </xf>
    <xf numFmtId="179" fontId="10" fillId="205" borderId="204" xfId="0">
      <alignment horizontal="right" vertical="center"/>
    </xf>
    <xf numFmtId="0" fontId="22" fillId="206" borderId="205" xfId="0">
      <alignment horizontal="center" vertical="center"/>
    </xf>
    <xf numFmtId="177" fontId="10" fillId="207" borderId="206" xfId="0">
      <alignment horizontal="right" vertical="center"/>
    </xf>
    <xf numFmtId="0" fontId="21" fillId="208" borderId="207" xfId="0"/>
    <xf numFmtId="177" fontId="23" fillId="209" borderId="208" xfId="0">
      <alignment horizontal="right" vertical="center"/>
    </xf>
    <xf numFmtId="177" fontId="10" fillId="210" borderId="209" xfId="0">
      <alignment horizontal="right" vertical="center"/>
    </xf>
    <xf numFmtId="0" fontId="10" fillId="211" borderId="210" xfId="0">
      <alignment vertical="center"/>
    </xf>
    <xf numFmtId="178" fontId="10" fillId="212" borderId="211" xfId="0">
      <alignment horizontal="center" vertical="center"/>
    </xf>
    <xf numFmtId="0" fontId="10" fillId="213" borderId="212" xfId="0">
      <alignment horizontal="left" vertical="center" wrapText="1"/>
    </xf>
    <xf numFmtId="0" fontId="10" fillId="214" borderId="213" xfId="0">
      <alignment horizontal="center" vertical="center" wrapText="1"/>
    </xf>
    <xf numFmtId="178" fontId="21" fillId="215" borderId="214" xfId="0">
      <alignment horizontal="right" vertical="center"/>
    </xf>
    <xf numFmtId="0" fontId="10" fillId="216" borderId="215" xfId="0">
      <alignment horizontal="center" vertical="center" wrapText="1"/>
    </xf>
    <xf numFmtId="0" fontId="10" fillId="217" borderId="216" xfId="0">
      <alignment horizontal="left" vertical="center" wrapText="1"/>
    </xf>
    <xf numFmtId="0" fontId="10" fillId="218" borderId="217" xfId="0">
      <alignment horizontal="center" vertical="center" wrapText="1"/>
    </xf>
    <xf numFmtId="177" fontId="10" fillId="219" borderId="218" xfId="0">
      <alignment horizontal="right" vertical="center"/>
    </xf>
    <xf numFmtId="177" fontId="21" fillId="220" borderId="219" xfId="0">
      <alignment horizontal="right" vertical="center"/>
    </xf>
    <xf numFmtId="177" fontId="10" fillId="221" borderId="220" xfId="0">
      <alignment vertical="center"/>
    </xf>
    <xf numFmtId="0" fontId="10" fillId="222" borderId="221" xfId="0">
      <alignment horizontal="center" vertical="center"/>
    </xf>
    <xf numFmtId="0" fontId="21" fillId="223" borderId="222" xfId="0">
      <alignment horizontal="right" vertical="center"/>
    </xf>
    <xf numFmtId="0" fontId="10" fillId="224" borderId="223" xfId="0">
      <alignment horizontal="center" vertical="center"/>
    </xf>
    <xf numFmtId="180" fontId="10" fillId="225" borderId="224" xfId="0">
      <alignment horizontal="right" vertical="center"/>
    </xf>
    <xf numFmtId="0" fontId="10" fillId="226" borderId="225" xfId="0">
      <alignment horizontal="left" vertical="center"/>
    </xf>
    <xf numFmtId="0" fontId="10" fillId="227" borderId="226" xfId="0"/>
    <xf numFmtId="0" fontId="10" fillId="228" borderId="227" xfId="0">
      <alignment horizontal="center" vertical="center"/>
    </xf>
    <xf numFmtId="0" fontId="10" fillId="229" borderId="228" xfId="0">
      <alignment horizontal="center"/>
    </xf>
    <xf numFmtId="0" fontId="10" fillId="230" borderId="229" xfId="0">
      <alignment vertical="center"/>
    </xf>
    <xf numFmtId="0" fontId="24" fillId="231" borderId="230" xfId="0">
      <alignment horizontal="center" vertical="center"/>
    </xf>
    <xf numFmtId="0" fontId="11" fillId="232" borderId="231" xfId="0">
      <alignment vertical="center"/>
    </xf>
    <xf numFmtId="0" fontId="11" fillId="233" borderId="232" xfId="0">
      <alignment horizontal="center" vertical="center"/>
    </xf>
    <xf numFmtId="49" fontId="10" fillId="234" borderId="233" xfId="0">
      <alignment horizontal="left" vertical="center" wrapText="1"/>
    </xf>
    <xf numFmtId="0" fontId="11" fillId="235" borderId="234" xfId="0">
      <alignment vertical="center"/>
    </xf>
    <xf numFmtId="0" fontId="11" fillId="236" borderId="235" xfId="0">
      <alignment horizontal="center" vertical="center"/>
    </xf>
    <xf numFmtId="0" fontId="11" fillId="237" borderId="236" xfId="0">
      <alignment vertical="center"/>
    </xf>
    <xf numFmtId="0" fontId="11" fillId="238" borderId="237" xfId="0">
      <alignment horizontal="center" vertical="center"/>
    </xf>
    <xf numFmtId="0" fontId="25" fillId="239" borderId="238" xfId="0">
      <alignment horizontal="center" vertical="center" wrapText="1"/>
    </xf>
    <xf numFmtId="179" fontId="25" fillId="240" borderId="239" xfId="0">
      <alignment horizontal="righ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0" fontId="7" fillId="25" borderId="24" xfId="0">
      <alignment horizontal="center" vertical="center"/>
    </xf>
    <xf numFmtId="0" fontId="7" fillId="26" borderId="25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8" fillId="27" borderId="26" xfId="0">
      <alignment horizontal="center" vertical="center"/>
    </xf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49" fontId="10" fillId="35" borderId="34" xfId="0"/>
    <xf numFmtId="0" fontId="10" fillId="30" borderId="29" xfId="0"/>
    <xf numFmtId="14" fontId="10" fillId="36" borderId="35" xfId="0"/>
    <xf numFmtId="0" fontId="10" fillId="30" borderId="29" xfId="0"/>
    <xf numFmtId="14" fontId="10" fillId="36" borderId="35" xfId="0"/>
    <xf numFmtId="0" fontId="10" fillId="30" borderId="29" xfId="0"/>
    <xf numFmtId="14" fontId="10" fillId="36" borderId="35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49" fontId="10" fillId="35" borderId="34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0" borderId="29" xfId="0"/>
    <xf numFmtId="0" fontId="9" fillId="29" borderId="28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1" borderId="30" xfId="0">
      <alignment horizontal="right"/>
    </xf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1" borderId="30" xfId="0">
      <alignment horizontal="right"/>
    </xf>
    <xf numFmtId="177" fontId="10" fillId="38" borderId="37" xfId="0">
      <alignment horizontal="right" vertical="center"/>
    </xf>
    <xf numFmtId="0" fontId="10" fillId="30" borderId="29" xfId="0"/>
    <xf numFmtId="177" fontId="10" fillId="38" borderId="37" xfId="0">
      <alignment horizontal="right" vertical="center"/>
    </xf>
    <xf numFmtId="0" fontId="10" fillId="30" borderId="29" xfId="0"/>
    <xf numFmtId="177" fontId="10" fillId="38" borderId="37" xfId="0">
      <alignment horizontal="right" vertical="center"/>
    </xf>
    <xf numFmtId="0" fontId="10" fillId="30" borderId="2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0" fontId="10" fillId="39" borderId="38" xfId="0"/>
    <xf numFmtId="0" fontId="10" fillId="39" borderId="38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49" fontId="9" fillId="41" borderId="40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5" borderId="34" xfId="0"/>
    <xf numFmtId="49" fontId="10" fillId="35" borderId="34" xfId="0"/>
    <xf numFmtId="49" fontId="10" fillId="35" borderId="34" xfId="0"/>
    <xf numFmtId="0" fontId="10" fillId="30" borderId="29" xfId="0"/>
    <xf numFmtId="0" fontId="10" fillId="30" borderId="29" xfId="0"/>
    <xf numFmtId="49" fontId="10" fillId="35" borderId="34" xfId="0"/>
    <xf numFmtId="49" fontId="9" fillId="41" borderId="40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49" fontId="9" fillId="41" borderId="40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42" borderId="41" xfId="0"/>
    <xf numFmtId="0" fontId="6" fillId="43" borderId="42" xfId="0">
      <alignment horizontal="center"/>
    </xf>
    <xf numFmtId="0" fontId="6" fillId="43" borderId="42" xfId="0">
      <alignment horizontal="center"/>
    </xf>
    <xf numFmtId="0" fontId="6" fillId="42" borderId="41" xfId="0"/>
    <xf numFmtId="0" fontId="6" fillId="42" borderId="41" xfId="0"/>
    <xf numFmtId="0" fontId="6" fillId="42" borderId="41" xfId="0"/>
    <xf numFmtId="0" fontId="6" fillId="28" borderId="27" xfId="0"/>
    <xf numFmtId="0" fontId="6" fillId="28" borderId="27" xfId="0"/>
    <xf numFmtId="0" fontId="6" fillId="42" borderId="41" xfId="0"/>
    <xf numFmtId="0" fontId="6" fillId="28" borderId="27" xfId="0"/>
    <xf numFmtId="0" fontId="5" fillId="23" borderId="22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4" borderId="43" xfId="0">
      <alignment horizontal="center"/>
    </xf>
    <xf numFmtId="0" fontId="5" fillId="44" borderId="43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8" borderId="27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1" fillId="45" borderId="44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1" fillId="45" borderId="44" xfId="0"/>
    <xf numFmtId="0" fontId="10" fillId="30" borderId="29" xfId="0"/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30" borderId="29" xfId="0"/>
    <xf numFmtId="0" fontId="11" fillId="45" borderId="44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9" borderId="48" xfId="0">
      <alignment horizontal="left"/>
    </xf>
    <xf numFmtId="49" fontId="10" fillId="49" borderId="48" xfId="0">
      <alignment horizontal="left"/>
    </xf>
    <xf numFmtId="49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9" borderId="48" xfId="0">
      <alignment horizontal="left"/>
    </xf>
    <xf numFmtId="49" fontId="10" fillId="49" borderId="48" xfId="0">
      <alignment horizontal="left"/>
    </xf>
    <xf numFmtId="49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9" borderId="48" xfId="0">
      <alignment horizontal="left"/>
    </xf>
    <xf numFmtId="49" fontId="10" fillId="49" borderId="48" xfId="0">
      <alignment horizontal="left"/>
    </xf>
    <xf numFmtId="49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50" borderId="49" xfId="0">
      <alignment horizontal="left"/>
    </xf>
    <xf numFmtId="0" fontId="10" fillId="50" borderId="49" xfId="0">
      <alignment horizontal="left"/>
    </xf>
    <xf numFmtId="0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7" borderId="46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50" borderId="49" xfId="0">
      <alignment horizontal="left"/>
    </xf>
    <xf numFmtId="0" fontId="10" fillId="50" borderId="49" xfId="0">
      <alignment horizontal="left"/>
    </xf>
    <xf numFmtId="0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14" fontId="10" fillId="51" borderId="50" xfId="0">
      <alignment horizontal="left"/>
    </xf>
    <xf numFmtId="0" fontId="10" fillId="48" borderId="47" xfId="0">
      <alignment horizontal="left"/>
    </xf>
    <xf numFmtId="0" fontId="10" fillId="48" borderId="47" xfId="0">
      <alignment horizontal="left"/>
    </xf>
    <xf numFmtId="0" fontId="10" fillId="30" borderId="29" xfId="0"/>
    <xf numFmtId="0" fontId="6" fillId="28" borderId="27" xfId="0"/>
    <xf numFmtId="0" fontId="6" fillId="28" borderId="27" xfId="0"/>
    <xf numFmtId="0" fontId="6" fillId="28" borderId="27" xfId="0"/>
    <xf numFmtId="0" fontId="6" fillId="42" borderId="41" xfId="0"/>
    <xf numFmtId="0" fontId="6" fillId="42" borderId="41" xfId="0"/>
    <xf numFmtId="0" fontId="6" fillId="42" borderId="41" xfId="0"/>
    <xf numFmtId="0" fontId="6" fillId="28" borderId="27" xfId="0"/>
    <xf numFmtId="0" fontId="7" fillId="25" borderId="24" xfId="0">
      <alignment horizontal="center" vertical="center"/>
    </xf>
    <xf numFmtId="0" fontId="12" fillId="52" borderId="51" xfId="0">
      <alignment horizontal="center" vertical="center"/>
    </xf>
    <xf numFmtId="0" fontId="13" fillId="53" borderId="52" xfId="0">
      <alignment horizontal="left" vertical="center"/>
    </xf>
    <xf numFmtId="0" fontId="6" fillId="24" borderId="23" xfId="0">
      <alignment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10" fillId="54" borderId="53" xfId="0">
      <alignment horizontal="left" vertical="center"/>
    </xf>
    <xf numFmtId="0" fontId="10" fillId="54" borderId="53" xfId="0">
      <alignment horizontal="left" vertical="center"/>
    </xf>
    <xf numFmtId="0" fontId="14" fillId="55" borderId="5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5" fillId="59" borderId="58" xfId="0">
      <alignment horizontal="center" vertical="center"/>
    </xf>
    <xf numFmtId="0" fontId="7" fillId="25" borderId="24" xfId="0">
      <alignment horizontal="center" vertical="center"/>
    </xf>
    <xf numFmtId="0" fontId="16" fillId="60" borderId="59" xfId="0"/>
    <xf numFmtId="0" fontId="16" fillId="60" borderId="59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6" fillId="24" borderId="23" xfId="0">
      <alignment vertical="center"/>
    </xf>
    <xf numFmtId="0" fontId="5" fillId="23" borderId="22" xfId="0"/>
    <xf numFmtId="0" fontId="5" fillId="23" borderId="22" xfId="0"/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5" fillId="23" borderId="22" xfId="0"/>
    <xf numFmtId="0" fontId="5" fillId="23" borderId="22" xfId="0"/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5" fillId="65" borderId="64" xfId="0"/>
    <xf numFmtId="0" fontId="5" fillId="65" borderId="64" xfId="0"/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241" borderId="73" xfId="0" applyFill="1">
      <alignment horizontal="right" vertical="center"/>
    </xf>
    <xf numFmtId="178" fontId="10" fillId="241" borderId="74" xfId="0" applyFill="1">
      <alignment horizontal="right" vertical="center"/>
    </xf>
    <xf numFmtId="178" fontId="10" fillId="241" borderId="75" xfId="0" applyFill="1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241" borderId="80" xfId="0" applyFill="1">
      <alignment horizontal="right" vertical="center"/>
    </xf>
    <xf numFmtId="178" fontId="10" fillId="241" borderId="81" xfId="0" applyFill="1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5" fillId="83" borderId="82" xfId="0"/>
    <xf numFmtId="0" fontId="5" fillId="83" borderId="82" xfId="0"/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10" fillId="84" borderId="83" xfId="0">
      <alignment horizontal="right" vertical="center"/>
    </xf>
    <xf numFmtId="0" fontId="9" fillId="85" borderId="84" xfId="0">
      <alignment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7" fillId="86" borderId="85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7" fillId="87" borderId="86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88" borderId="87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25" fillId="239" borderId="238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89" borderId="88" xfId="0">
      <alignment horizontal="left" vertical="center"/>
    </xf>
    <xf numFmtId="179" fontId="10" fillId="241" borderId="89" xfId="0" applyFill="1">
      <alignment horizontal="right" vertical="center"/>
    </xf>
    <xf numFmtId="0" fontId="10" fillId="91" borderId="90" xfId="0">
      <alignment horizontal="left" vertical="center"/>
    </xf>
    <xf numFmtId="0" fontId="10" fillId="91" borderId="90" xfId="0">
      <alignment horizontal="lef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91" borderId="90" xfId="0">
      <alignment horizontal="left" vertical="center"/>
    </xf>
    <xf numFmtId="0" fontId="10" fillId="91" borderId="90" xfId="0">
      <alignment horizontal="left" vertical="center"/>
    </xf>
    <xf numFmtId="0" fontId="10" fillId="91" borderId="90" xfId="0">
      <alignment horizontal="lef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89" borderId="88" xfId="0">
      <alignment horizontal="left" vertical="center"/>
    </xf>
    <xf numFmtId="0" fontId="10" fillId="91" borderId="90" xfId="0">
      <alignment horizontal="lef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1" borderId="60" xfId="0">
      <alignment vertical="center"/>
    </xf>
    <xf numFmtId="0" fontId="10" fillId="54" borderId="53" xfId="0">
      <alignment horizontal="left"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4" borderId="63" xfId="0">
      <alignment horizontal="center"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8" borderId="67" xfId="0">
      <alignment horizontal="center" vertical="center"/>
    </xf>
    <xf numFmtId="178" fontId="10" fillId="241" borderId="91" xfId="0" applyFill="1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0" fillId="61" borderId="60" xfId="0">
      <alignment vertical="center"/>
    </xf>
    <xf numFmtId="0" fontId="10" fillId="94" borderId="93" xfId="0">
      <alignment horizontal="right" vertical="center" wrapText="1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91" borderId="90" xfId="0">
      <alignment horizontal="lef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91" borderId="90" xfId="0">
      <alignment horizontal="lef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5" fillId="23" borderId="22" xfId="0"/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1" borderId="60" xfId="0">
      <alignment vertical="center"/>
    </xf>
    <xf numFmtId="0" fontId="10" fillId="54" borderId="53" xfId="0">
      <alignment horizontal="left" vertical="center"/>
    </xf>
    <xf numFmtId="0" fontId="5" fillId="23" borderId="22" xfId="0"/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95" borderId="94" xfId="0">
      <alignment vertical="center"/>
    </xf>
    <xf numFmtId="0" fontId="10" fillId="96" borderId="95" xfId="0">
      <alignment horizontal="right" vertical="center"/>
    </xf>
    <xf numFmtId="0" fontId="5" fillId="97" borderId="96" xfId="0"/>
    <xf numFmtId="0" fontId="10" fillId="98" borderId="97" xfId="0">
      <alignment horizontal="center" vertical="center"/>
    </xf>
    <xf numFmtId="0" fontId="10" fillId="96" borderId="95" xfId="0">
      <alignment horizontal="right" vertical="center"/>
    </xf>
    <xf numFmtId="0" fontId="10" fillId="96" borderId="95" xfId="0">
      <alignment horizontal="right" vertical="center"/>
    </xf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5" fillId="101" borderId="100" xfId="0"/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10" fillId="99" borderId="98" xfId="0">
      <alignment horizontal="center" vertical="center"/>
    </xf>
    <xf numFmtId="0" fontId="5" fillId="101" borderId="100" xfId="0"/>
    <xf numFmtId="0" fontId="5" fillId="102" borderId="101" xfId="0"/>
    <xf numFmtId="0" fontId="10" fillId="99" borderId="98" xfId="0">
      <alignment horizontal="center" vertical="center"/>
    </xf>
    <xf numFmtId="0" fontId="5" fillId="101" borderId="100" xfId="0"/>
    <xf numFmtId="0" fontId="5" fillId="102" borderId="101" xfId="0"/>
    <xf numFmtId="0" fontId="10" fillId="99" borderId="98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5" fillId="83" borderId="82" xfId="0"/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49" fontId="10" fillId="107" borderId="10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49" fontId="10" fillId="108" borderId="107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9" borderId="108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49" fontId="10" fillId="108" borderId="107" xfId="0">
      <alignment vertical="center"/>
    </xf>
    <xf numFmtId="178" fontId="10" fillId="110" borderId="109" xfId="0">
      <alignment horizontal="right" vertical="center"/>
    </xf>
    <xf numFmtId="178" fontId="10" fillId="77" borderId="76" xfId="0">
      <alignment horizontal="right" vertical="center"/>
    </xf>
    <xf numFmtId="178" fontId="10" fillId="110" borderId="109" xfId="0">
      <alignment horizontal="right" vertical="center"/>
    </xf>
    <xf numFmtId="0" fontId="10" fillId="111" borderId="110" xfId="0">
      <alignment vertical="center"/>
    </xf>
    <xf numFmtId="178" fontId="10" fillId="241" borderId="111" xfId="0" applyFill="1">
      <alignment horizontal="right"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49" fontId="10" fillId="108" borderId="107" xfId="0">
      <alignment vertical="center"/>
    </xf>
    <xf numFmtId="178" fontId="10" fillId="113" borderId="112" xfId="0">
      <alignment horizontal="right" vertical="center"/>
    </xf>
    <xf numFmtId="178" fontId="10" fillId="77" borderId="76" xfId="0">
      <alignment horizontal="right" vertical="center"/>
    </xf>
    <xf numFmtId="178" fontId="10" fillId="113" borderId="112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49" fontId="10" fillId="108" borderId="107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49" fontId="10" fillId="108" borderId="107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49" fontId="10" fillId="108" borderId="107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49" fontId="10" fillId="108" borderId="107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49" fontId="10" fillId="108" borderId="107" xfId="0">
      <alignment vertical="center"/>
    </xf>
    <xf numFmtId="0" fontId="10" fillId="67" borderId="66" xfId="0">
      <alignment horizontal="center" vertical="center"/>
    </xf>
    <xf numFmtId="49" fontId="10" fillId="107" borderId="106" xfId="0">
      <alignment horizontal="center" vertical="center"/>
    </xf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7" fillId="25" borderId="24" xfId="0">
      <alignment horizontal="center" vertical="center"/>
    </xf>
    <xf numFmtId="0" fontId="15" fillId="59" borderId="58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5" fillId="59" borderId="58" xfId="0">
      <alignment horizontal="center" vertical="center"/>
    </xf>
    <xf numFmtId="0" fontId="10" fillId="61" borderId="60" xfId="0">
      <alignment vertical="center"/>
    </xf>
    <xf numFmtId="0" fontId="5" fillId="23" borderId="22" xfId="0"/>
    <xf numFmtId="0" fontId="5" fillId="23" borderId="22" xfId="0"/>
    <xf numFmtId="0" fontId="5" fillId="23" borderId="22" xfId="0"/>
    <xf numFmtId="0" fontId="10" fillId="94" borderId="93" xfId="0">
      <alignment horizontal="right" vertical="center" wrapText="1"/>
    </xf>
    <xf numFmtId="0" fontId="10" fillId="63" borderId="62" xfId="0">
      <alignment vertical="center"/>
    </xf>
    <xf numFmtId="0" fontId="5" fillId="65" borderId="64" xfId="0"/>
    <xf numFmtId="0" fontId="5" fillId="65" borderId="64" xfId="0"/>
    <xf numFmtId="0" fontId="5" fillId="65" borderId="64" xfId="0"/>
    <xf numFmtId="0" fontId="10" fillId="63" borderId="62" xfId="0">
      <alignment vertical="center"/>
    </xf>
    <xf numFmtId="0" fontId="10" fillId="63" borderId="62" xfId="0">
      <alignment vertical="center"/>
    </xf>
    <xf numFmtId="0" fontId="5" fillId="65" borderId="64" xfId="0"/>
    <xf numFmtId="0" fontId="5" fillId="65" borderId="64" xfId="0"/>
    <xf numFmtId="0" fontId="5" fillId="65" borderId="64" xfId="0"/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114" borderId="113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5" borderId="114" xfId="0">
      <alignment vertical="center"/>
    </xf>
    <xf numFmtId="178" fontId="10" fillId="241" borderId="115" xfId="0" applyFill="1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241" borderId="116" xfId="0" applyFill="1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178" fontId="10" fillId="241" borderId="117" xfId="0" applyFill="1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19" borderId="118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20" borderId="119" xfId="0">
      <alignment horizontal="center" vertical="center"/>
    </xf>
    <xf numFmtId="178" fontId="10" fillId="121" borderId="120" xfId="0">
      <alignment horizontal="center" vertical="center"/>
    </xf>
    <xf numFmtId="178" fontId="10" fillId="121" borderId="120" xfId="0">
      <alignment horizontal="center" vertical="center"/>
    </xf>
    <xf numFmtId="178" fontId="10" fillId="121" borderId="120" xfId="0">
      <alignment horizontal="center" vertical="center"/>
    </xf>
    <xf numFmtId="178" fontId="10" fillId="121" borderId="120" xfId="0">
      <alignment horizontal="center" vertical="center"/>
    </xf>
    <xf numFmtId="0" fontId="10" fillId="122" borderId="121" xfId="0">
      <alignment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178" fontId="10" fillId="113" borderId="112" xfId="0">
      <alignment horizontal="right" vertical="center"/>
    </xf>
    <xf numFmtId="0" fontId="10" fillId="123" borderId="122" xfId="0">
      <alignment horizontal="center" vertical="center"/>
    </xf>
    <xf numFmtId="178" fontId="10" fillId="124" borderId="123" xfId="0">
      <alignment horizontal="center" vertical="center"/>
    </xf>
    <xf numFmtId="178" fontId="10" fillId="124" borderId="123" xfId="0">
      <alignment horizontal="center" vertical="center"/>
    </xf>
    <xf numFmtId="178" fontId="10" fillId="124" borderId="123" xfId="0">
      <alignment horizontal="center" vertical="center"/>
    </xf>
    <xf numFmtId="178" fontId="10" fillId="124" borderId="123" xfId="0">
      <alignment horizontal="center"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125" borderId="124" xfId="0">
      <alignment vertical="center" wrapText="1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110" borderId="109" xfId="0">
      <alignment horizontal="right" vertical="center"/>
    </xf>
    <xf numFmtId="0" fontId="10" fillId="67" borderId="66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122" borderId="121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26" borderId="125" xfId="0">
      <alignment horizontal="right" vertical="center"/>
    </xf>
    <xf numFmtId="0" fontId="10" fillId="73" borderId="7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15" borderId="114" xfId="0">
      <alignment vertical="center"/>
    </xf>
    <xf numFmtId="0" fontId="10" fillId="127" borderId="126" xfId="0">
      <alignment vertical="center"/>
    </xf>
    <xf numFmtId="0" fontId="10" fillId="115" borderId="114" xfId="0">
      <alignment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104" borderId="103" xfId="0">
      <alignment horizontal="right" vertical="center"/>
    </xf>
    <xf numFmtId="0" fontId="10" fillId="127" borderId="126" xfId="0">
      <alignment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104" borderId="103" xfId="0">
      <alignment horizontal="right" vertical="center"/>
    </xf>
    <xf numFmtId="0" fontId="10" fillId="115" borderId="114" xfId="0">
      <alignment vertical="center"/>
    </xf>
    <xf numFmtId="178" fontId="10" fillId="110" borderId="109" xfId="0">
      <alignment horizontal="right" vertical="center"/>
    </xf>
    <xf numFmtId="178" fontId="10" fillId="128" borderId="127" xfId="0">
      <alignment horizontal="right" vertical="center"/>
    </xf>
    <xf numFmtId="178" fontId="10" fillId="104" borderId="103" xfId="0">
      <alignment horizontal="right" vertical="center"/>
    </xf>
    <xf numFmtId="0" fontId="10" fillId="127" borderId="126" xfId="0">
      <alignment vertical="center"/>
    </xf>
    <xf numFmtId="178" fontId="10" fillId="110" borderId="109" xfId="0">
      <alignment horizontal="right" vertical="center"/>
    </xf>
    <xf numFmtId="178" fontId="10" fillId="128" borderId="127" xfId="0">
      <alignment horizontal="right" vertical="center"/>
    </xf>
    <xf numFmtId="178" fontId="10" fillId="104" borderId="103" xfId="0">
      <alignment horizontal="right" vertical="center"/>
    </xf>
    <xf numFmtId="0" fontId="10" fillId="115" borderId="114" xfId="0">
      <alignment vertical="center"/>
    </xf>
    <xf numFmtId="0" fontId="10" fillId="115" borderId="114" xfId="0">
      <alignment vertical="center"/>
    </xf>
    <xf numFmtId="0" fontId="10" fillId="67" borderId="66" xfId="0">
      <alignment horizontal="center" vertical="center"/>
    </xf>
    <xf numFmtId="178" fontId="10" fillId="121" borderId="120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115" borderId="114" xfId="0">
      <alignment vertical="center"/>
    </xf>
    <xf numFmtId="0" fontId="10" fillId="115" borderId="114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1" fillId="45" borderId="44" xfId="0"/>
    <xf numFmtId="0" fontId="5" fillId="23" borderId="22" xfId="0"/>
    <xf numFmtId="0" fontId="5" fillId="23" borderId="22" xfId="0"/>
    <xf numFmtId="0" fontId="5" fillId="23" borderId="22" xfId="0"/>
    <xf numFmtId="0" fontId="11" fillId="45" borderId="44" xfId="0"/>
    <xf numFmtId="0" fontId="11" fillId="45" borderId="44" xfId="0"/>
    <xf numFmtId="0" fontId="5" fillId="23" borderId="22" xfId="0"/>
    <xf numFmtId="0" fontId="5" fillId="23" borderId="22" xfId="0"/>
    <xf numFmtId="0" fontId="5" fillId="23" borderId="22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129" borderId="128" xfId="0">
      <alignment horizontal="left"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129" borderId="128" xfId="0">
      <alignment horizontal="left"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5" fillId="130" borderId="129" xfId="0"/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179" fontId="10" fillId="131" borderId="130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8" fillId="132" borderId="131" xfId="0">
      <alignment horizontal="center" vertical="center"/>
    </xf>
    <xf numFmtId="0" fontId="18" fillId="132" borderId="131" xfId="0">
      <alignment horizontal="center" vertical="center"/>
    </xf>
    <xf numFmtId="0" fontId="18" fillId="132" borderId="131" xfId="0">
      <alignment horizontal="center" vertical="center"/>
    </xf>
    <xf numFmtId="0" fontId="9" fillId="133" borderId="132" xfId="0">
      <alignment horizontal="right" vertical="center"/>
    </xf>
    <xf numFmtId="0" fontId="9" fillId="134" borderId="133" xfId="0">
      <alignment vertical="center"/>
    </xf>
    <xf numFmtId="0" fontId="9" fillId="134" borderId="133" xfId="0">
      <alignment vertical="center"/>
    </xf>
    <xf numFmtId="0" fontId="9" fillId="134" borderId="133" xfId="0">
      <alignment vertical="center"/>
    </xf>
    <xf numFmtId="0" fontId="9" fillId="135" borderId="134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136" borderId="135" xfId="0">
      <alignment vertical="center"/>
    </xf>
    <xf numFmtId="178" fontId="10" fillId="241" borderId="136" xfId="0" applyFill="1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138" borderId="137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178" fontId="10" fillId="138" borderId="137" xfId="0">
      <alignment horizontal="right" vertical="center"/>
    </xf>
    <xf numFmtId="0" fontId="10" fillId="73" borderId="72" xfId="0">
      <alignment vertical="center"/>
    </xf>
    <xf numFmtId="0" fontId="10" fillId="136" borderId="135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36" borderId="135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0" fontId="10" fillId="136" borderId="135" xfId="0">
      <alignment vertical="center"/>
    </xf>
    <xf numFmtId="0" fontId="10" fillId="67" borderId="66" xfId="0">
      <alignment horizontal="center" vertical="center"/>
    </xf>
    <xf numFmtId="0" fontId="10" fillId="139" borderId="138" xfId="0">
      <alignment horizontal="center" vertical="center"/>
    </xf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2" borderId="61" xfId="0">
      <alignment horizontal="right" vertical="center"/>
    </xf>
    <xf numFmtId="0" fontId="10" fillId="95" borderId="94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6" borderId="65" xfId="0">
      <alignment horizontal="right" vertical="center"/>
    </xf>
    <xf numFmtId="0" fontId="10" fillId="99" borderId="98" xfId="0">
      <alignment horizontal="center" vertical="center"/>
    </xf>
    <xf numFmtId="0" fontId="10" fillId="69" borderId="68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241" borderId="139" xfId="0" applyFill="1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03" borderId="10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103" borderId="102" xfId="0">
      <alignment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178" fontId="10" fillId="110" borderId="109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1" fillId="141" borderId="140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1" fillId="45" borderId="44" xfId="0"/>
    <xf numFmtId="0" fontId="10" fillId="62" borderId="61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91" borderId="90" xfId="0">
      <alignment horizontal="lef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9" fillId="142" borderId="141" xfId="0">
      <alignment horizontal="center" vertical="center" wrapText="1"/>
    </xf>
    <xf numFmtId="0" fontId="19" fillId="143" borderId="142" xfId="0">
      <alignment horizontal="center" vertical="center"/>
    </xf>
    <xf numFmtId="0" fontId="19" fillId="142" borderId="141" xfId="0">
      <alignment horizontal="center"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19" fillId="142" borderId="141" xfId="0">
      <alignment horizontal="center" vertical="center" wrapText="1"/>
    </xf>
    <xf numFmtId="0" fontId="19" fillId="143" borderId="142" xfId="0">
      <alignment horizontal="center" vertical="center"/>
    </xf>
    <xf numFmtId="0" fontId="19" fillId="142" borderId="141" xfId="0">
      <alignment horizontal="center" vertical="center" wrapText="1"/>
    </xf>
    <xf numFmtId="0" fontId="6" fillId="144" borderId="143" xfId="0">
      <alignment vertical="center" wrapText="1"/>
    </xf>
    <xf numFmtId="0" fontId="6" fillId="145" borderId="144" xfId="0">
      <alignment horizontal="center" vertical="center"/>
    </xf>
    <xf numFmtId="0" fontId="6" fillId="144" borderId="143" xfId="0">
      <alignment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6" fillId="144" borderId="143" xfId="0">
      <alignment vertical="center" wrapText="1"/>
    </xf>
    <xf numFmtId="0" fontId="6" fillId="24" borderId="23" xfId="0">
      <alignment vertical="center"/>
    </xf>
    <xf numFmtId="0" fontId="6" fillId="146" borderId="145" xfId="0">
      <alignment horizontal="right" vertical="center" wrapText="1"/>
    </xf>
    <xf numFmtId="0" fontId="6" fillId="147" borderId="146" xfId="0">
      <alignment vertical="center"/>
    </xf>
    <xf numFmtId="0" fontId="6" fillId="148" borderId="147" xfId="0">
      <alignment horizontal="center" vertical="center"/>
    </xf>
    <xf numFmtId="0" fontId="6" fillId="149" borderId="148" xfId="0">
      <alignment vertical="center" wrapText="1"/>
    </xf>
    <xf numFmtId="0" fontId="5" fillId="65" borderId="64" xfId="0"/>
    <xf numFmtId="0" fontId="5" fillId="65" borderId="64" xfId="0"/>
    <xf numFmtId="0" fontId="5" fillId="65" borderId="64" xfId="0"/>
    <xf numFmtId="0" fontId="6" fillId="149" borderId="148" xfId="0">
      <alignment vertical="center" wrapText="1"/>
    </xf>
    <xf numFmtId="0" fontId="6" fillId="147" borderId="146" xfId="0">
      <alignment vertical="center"/>
    </xf>
    <xf numFmtId="0" fontId="6" fillId="150" borderId="149" xfId="0">
      <alignment horizontal="right" vertical="center" wrapText="1"/>
    </xf>
    <xf numFmtId="0" fontId="6" fillId="151" borderId="150" xfId="0">
      <alignment horizontal="center" vertical="center" wrapText="1"/>
    </xf>
    <xf numFmtId="0" fontId="6" fillId="152" borderId="151" xfId="0">
      <alignment horizontal="center" vertical="center"/>
    </xf>
    <xf numFmtId="0" fontId="6" fillId="151" borderId="150" xfId="0">
      <alignment horizontal="center" vertical="center" wrapText="1"/>
    </xf>
    <xf numFmtId="0" fontId="6" fillId="151" borderId="150" xfId="0">
      <alignment horizontal="center" vertical="center" wrapText="1"/>
    </xf>
    <xf numFmtId="0" fontId="6" fillId="151" borderId="150" xfId="0">
      <alignment horizontal="center" vertical="center" wrapText="1"/>
    </xf>
    <xf numFmtId="0" fontId="6" fillId="153" borderId="152" xfId="0">
      <alignment horizontal="center" vertical="center" wrapText="1"/>
    </xf>
    <xf numFmtId="0" fontId="6" fillId="154" borderId="153" xfId="0">
      <alignment horizontal="center" vertical="center" wrapText="1"/>
    </xf>
    <xf numFmtId="0" fontId="6" fillId="152" borderId="151" xfId="0">
      <alignment horizontal="center" vertical="center"/>
    </xf>
    <xf numFmtId="0" fontId="6" fillId="151" borderId="150" xfId="0">
      <alignment horizontal="center" vertical="center" wrapText="1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241" borderId="157" xfId="0" applyFill="1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241" borderId="158" xfId="0" applyFill="1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241" borderId="161" xfId="0" applyFill="1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241" borderId="164" xfId="0" applyFill="1">
      <alignment horizontal="right" vertical="center"/>
    </xf>
    <xf numFmtId="0" fontId="6" fillId="166" borderId="165" xfId="0">
      <alignment vertical="center"/>
    </xf>
    <xf numFmtId="0" fontId="6" fillId="167" borderId="166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68" borderId="167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9" borderId="168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9" borderId="168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70" borderId="169" xfId="0">
      <alignment horizontal="left"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70" borderId="169" xfId="0">
      <alignment horizontal="left"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52" borderId="151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71" borderId="170" xfId="0">
      <alignment vertical="center"/>
    </xf>
    <xf numFmtId="0" fontId="6" fillId="168" borderId="167" xfId="0">
      <alignment horizontal="center" vertical="center"/>
    </xf>
    <xf numFmtId="178" fontId="6" fillId="169" borderId="168" xfId="0">
      <alignment horizontal="center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8" fontId="6" fillId="161" borderId="160" xfId="0">
      <alignment horizontal="right" vertical="center"/>
    </xf>
    <xf numFmtId="0" fontId="6" fillId="166" borderId="165" xfId="0">
      <alignment vertical="center"/>
    </xf>
    <xf numFmtId="0" fontId="6" fillId="152" borderId="151" xfId="0">
      <alignment horizontal="center" vertical="center"/>
    </xf>
    <xf numFmtId="178" fontId="6" fillId="156" borderId="155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60" borderId="159" xfId="0">
      <alignment horizontal="right" vertical="center"/>
    </xf>
    <xf numFmtId="0" fontId="6" fillId="155" borderId="154" xfId="0">
      <alignment vertical="center"/>
    </xf>
    <xf numFmtId="0" fontId="6" fillId="152" borderId="151" xfId="0">
      <alignment horizontal="center" vertical="center"/>
    </xf>
    <xf numFmtId="177" fontId="6" fillId="157" borderId="156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8" fontId="6" fillId="172" borderId="171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73" borderId="172" xfId="0">
      <alignment horizontal="right" vertical="center"/>
    </xf>
    <xf numFmtId="0" fontId="6" fillId="163" borderId="162" xfId="0">
      <alignment vertical="center"/>
    </xf>
    <xf numFmtId="0" fontId="6" fillId="164" borderId="163" xfId="0">
      <alignment horizontal="center" vertical="center"/>
    </xf>
    <xf numFmtId="177" fontId="6" fillId="174" borderId="173" xfId="0">
      <alignment horizontal="right" vertical="center"/>
    </xf>
    <xf numFmtId="0" fontId="20" fillId="175" borderId="174" xfId="0"/>
    <xf numFmtId="0" fontId="20" fillId="175" borderId="174" xfId="0"/>
    <xf numFmtId="0" fontId="6" fillId="176" borderId="175" xfId="0"/>
    <xf numFmtId="0" fontId="5" fillId="83" borderId="82" xfId="0"/>
    <xf numFmtId="0" fontId="5" fillId="83" borderId="82" xfId="0"/>
    <xf numFmtId="0" fontId="5" fillId="83" borderId="82" xfId="0"/>
    <xf numFmtId="0" fontId="6" fillId="177" borderId="176" xfId="0">
      <alignment vertical="center"/>
    </xf>
    <xf numFmtId="0" fontId="6" fillId="177" borderId="176" xfId="0">
      <alignment vertical="center"/>
    </xf>
    <xf numFmtId="0" fontId="6" fillId="178" borderId="177" xfId="0">
      <alignment horizontal="right" vertical="center" wrapText="1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179" borderId="178" xfId="0">
      <alignment horizontal="left" vertical="center" wrapText="1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36" borderId="135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241" borderId="179" xfId="0" applyFill="1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91" borderId="90" xfId="0">
      <alignment horizontal="left"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91" borderId="90" xfId="0">
      <alignment horizontal="left" vertical="center"/>
    </xf>
    <xf numFmtId="0" fontId="10" fillId="114" borderId="113" xfId="0">
      <alignment horizontal="center" vertical="center" wrapText="1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3" borderId="182" xfId="0">
      <alignment horizontal="center" vertical="center" wrapText="1"/>
    </xf>
    <xf numFmtId="178" fontId="10" fillId="184" borderId="183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3" borderId="182" xfId="0">
      <alignment horizontal="center" vertical="center" wrapText="1"/>
    </xf>
    <xf numFmtId="0" fontId="10" fillId="69" borderId="68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5" borderId="114" xfId="0">
      <alignment vertical="center"/>
    </xf>
    <xf numFmtId="0" fontId="10" fillId="182" borderId="181" xfId="0">
      <alignment horizontal="center" vertical="center" wrapText="1"/>
    </xf>
    <xf numFmtId="178" fontId="10" fillId="77" borderId="76" xfId="0">
      <alignment horizontal="right" vertical="center"/>
    </xf>
    <xf numFmtId="0" fontId="10" fillId="109" borderId="108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119" borderId="118" xfId="0">
      <alignment vertical="center"/>
    </xf>
    <xf numFmtId="0" fontId="10" fillId="182" borderId="181" xfId="0">
      <alignment horizontal="center" vertical="center" wrapText="1"/>
    </xf>
    <xf numFmtId="178" fontId="10" fillId="128" borderId="127" xfId="0">
      <alignment horizontal="right" vertical="center"/>
    </xf>
    <xf numFmtId="0" fontId="10" fillId="185" borderId="184" xfId="0">
      <alignment horizontal="left" vertical="center"/>
    </xf>
    <xf numFmtId="0" fontId="10" fillId="120" borderId="119" xfId="0">
      <alignment horizontal="center" vertical="center"/>
    </xf>
    <xf numFmtId="178" fontId="10" fillId="110" borderId="109" xfId="0">
      <alignment horizontal="right" vertical="center"/>
    </xf>
    <xf numFmtId="0" fontId="11" fillId="141" borderId="140" xfId="0"/>
    <xf numFmtId="0" fontId="11" fillId="141" borderId="140" xfId="0"/>
    <xf numFmtId="0" fontId="11" fillId="141" borderId="140" xfId="0"/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0" fontId="21" fillId="186" borderId="185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128" borderId="127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8" fontId="10" fillId="104" borderId="103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8" fontId="10" fillId="187" borderId="186" xfId="0">
      <alignment horizontal="right" vertical="center"/>
    </xf>
    <xf numFmtId="0" fontId="10" fillId="188" borderId="187" xfId="0">
      <alignment vertical="center" wrapText="1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188" borderId="187" xfId="0">
      <alignment vertical="center" wrapText="1"/>
    </xf>
    <xf numFmtId="0" fontId="10" fillId="120" borderId="119" xfId="0">
      <alignment horizontal="center" vertical="center"/>
    </xf>
    <xf numFmtId="178" fontId="10" fillId="110" borderId="109" xfId="0">
      <alignment horizontal="right" vertical="center"/>
    </xf>
    <xf numFmtId="0" fontId="10" fillId="73" borderId="72" xfId="0">
      <alignment vertical="center"/>
    </xf>
    <xf numFmtId="0" fontId="10" fillId="189" borderId="188" xfId="0">
      <alignment horizontal="center" vertical="center"/>
    </xf>
    <xf numFmtId="178" fontId="10" fillId="104" borderId="103" xfId="0">
      <alignment horizontal="right" vertical="center"/>
    </xf>
    <xf numFmtId="0" fontId="10" fillId="125" borderId="124" xfId="0">
      <alignment vertical="center" wrapText="1"/>
    </xf>
    <xf numFmtId="0" fontId="21" fillId="190" borderId="189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0" fontId="21" fillId="193" borderId="192" xfId="0">
      <alignment horizontal="center" vertical="center"/>
    </xf>
    <xf numFmtId="0" fontId="10" fillId="194" borderId="193" xfId="0">
      <alignment vertical="center" wrapText="1"/>
    </xf>
    <xf numFmtId="0" fontId="10" fillId="99" borderId="98" xfId="0">
      <alignment horizontal="center" vertical="center"/>
    </xf>
    <xf numFmtId="0" fontId="21" fillId="192" borderId="191" xfId="0">
      <alignment horizontal="center" vertical="center"/>
    </xf>
    <xf numFmtId="0" fontId="21" fillId="191" borderId="190" xfId="0">
      <alignment horizontal="left" vertical="center"/>
    </xf>
    <xf numFmtId="0" fontId="21" fillId="190" borderId="189" xfId="0">
      <alignment horizontal="center"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0" borderId="189" xfId="0">
      <alignment horizontal="center"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0" borderId="189" xfId="0">
      <alignment horizontal="center" vertical="center"/>
    </xf>
    <xf numFmtId="177" fontId="10" fillId="196" borderId="19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0" fontId="21" fillId="190" borderId="189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21" fillId="191" borderId="190" xfId="0">
      <alignment horizontal="left" vertical="center"/>
    </xf>
    <xf numFmtId="0" fontId="21" fillId="192" borderId="191" xfId="0">
      <alignment horizontal="center" vertical="center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21" fillId="192" borderId="191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0" fontId="10" fillId="123" borderId="122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41" borderId="199" xfId="0" applyFill="1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7" fontId="10" fillId="201" borderId="200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0" fontId="10" fillId="199" borderId="198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21" fillId="192" borderId="191" xfId="0">
      <alignment horizontal="center" vertical="center"/>
    </xf>
    <xf numFmtId="0" fontId="10" fillId="198" borderId="197" xfId="0">
      <alignment horizontal="left"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02" borderId="201" xfId="0">
      <alignment horizontal="left" vertical="center"/>
    </xf>
    <xf numFmtId="0" fontId="10" fillId="99" borderId="98" xfId="0">
      <alignment horizontal="center" vertical="center"/>
    </xf>
    <xf numFmtId="178" fontId="10" fillId="197" borderId="196" xfId="0">
      <alignment horizontal="right" vertical="center"/>
    </xf>
    <xf numFmtId="0" fontId="10" fillId="119" borderId="118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03" borderId="202" xfId="0">
      <alignment horizontal="left" vertical="center"/>
    </xf>
    <xf numFmtId="0" fontId="10" fillId="204" borderId="203" xfId="0">
      <alignment horizontal="center" vertical="center"/>
    </xf>
    <xf numFmtId="179" fontId="10" fillId="205" borderId="204" xfId="0">
      <alignment horizontal="right" vertical="center"/>
    </xf>
    <xf numFmtId="0" fontId="11" fillId="141" borderId="140" xfId="0"/>
    <xf numFmtId="0" fontId="11" fillId="141" borderId="140" xfId="0"/>
    <xf numFmtId="0" fontId="10" fillId="93" borderId="92" xfId="0">
      <alignment horizontal="right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22" fillId="206" borderId="20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67" borderId="66" xfId="0">
      <alignment horizontal="center" vertical="center"/>
    </xf>
    <xf numFmtId="0" fontId="10" fillId="70" borderId="69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207" borderId="206" xfId="0">
      <alignment horizontal="right" vertical="center"/>
    </xf>
    <xf numFmtId="0" fontId="21" fillId="208" borderId="207" xfId="0"/>
    <xf numFmtId="0" fontId="21" fillId="192" borderId="191" xfId="0">
      <alignment horizontal="center" vertical="center"/>
    </xf>
    <xf numFmtId="177" fontId="23" fillId="209" borderId="208" xfId="0">
      <alignment horizontal="right" vertical="center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177" fontId="10" fillId="210" borderId="209" xfId="0">
      <alignment horizontal="right" vertical="center"/>
    </xf>
    <xf numFmtId="0" fontId="21" fillId="208" borderId="207" xfId="0"/>
    <xf numFmtId="0" fontId="21" fillId="192" borderId="191" xfId="0">
      <alignment horizontal="center" vertical="center"/>
    </xf>
    <xf numFmtId="177" fontId="23" fillId="209" borderId="208" xfId="0">
      <alignment horizontal="right" vertical="center"/>
    </xf>
    <xf numFmtId="0" fontId="10" fillId="211" borderId="210" xfId="0">
      <alignment vertical="center"/>
    </xf>
    <xf numFmtId="0" fontId="10" fillId="199" borderId="198" xfId="0">
      <alignment horizontal="center" vertical="center"/>
    </xf>
    <xf numFmtId="178" fontId="10" fillId="212" borderId="211" xfId="0">
      <alignment horizontal="center" vertical="center"/>
    </xf>
    <xf numFmtId="0" fontId="21" fillId="208" borderId="207" xfId="0"/>
    <xf numFmtId="0" fontId="21" fillId="192" borderId="191" xfId="0">
      <alignment horizontal="center" vertical="center"/>
    </xf>
    <xf numFmtId="177" fontId="23" fillId="209" borderId="208" xfId="0">
      <alignment horizontal="right" vertical="center"/>
    </xf>
    <xf numFmtId="0" fontId="10" fillId="211" borderId="210" xfId="0">
      <alignment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213" borderId="212" xfId="0">
      <alignment horizontal="left" vertical="center" wrapText="1"/>
    </xf>
    <xf numFmtId="0" fontId="10" fillId="214" borderId="213" xfId="0">
      <alignment horizontal="center" vertical="center" wrapText="1"/>
    </xf>
    <xf numFmtId="0" fontId="21" fillId="192" borderId="191" xfId="0">
      <alignment horizontal="center" vertical="center"/>
    </xf>
    <xf numFmtId="0" fontId="10" fillId="211" borderId="210" xfId="0">
      <alignment vertical="center"/>
    </xf>
    <xf numFmtId="0" fontId="10" fillId="199" borderId="198" xfId="0">
      <alignment horizontal="center" vertical="center"/>
    </xf>
    <xf numFmtId="178" fontId="10" fillId="126" borderId="125" xfId="0">
      <alignment horizontal="right" vertical="center"/>
    </xf>
    <xf numFmtId="0" fontId="10" fillId="213" borderId="212" xfId="0">
      <alignment horizontal="left" vertical="center" wrapText="1"/>
    </xf>
    <xf numFmtId="0" fontId="10" fillId="214" borderId="213" xfId="0">
      <alignment horizontal="center" vertical="center" wrapText="1"/>
    </xf>
    <xf numFmtId="178" fontId="21" fillId="215" borderId="214" xfId="0">
      <alignment horizontal="right" vertical="center"/>
    </xf>
    <xf numFmtId="0" fontId="10" fillId="111" borderId="110" xfId="0">
      <alignment vertical="center"/>
    </xf>
    <xf numFmtId="0" fontId="10" fillId="123" borderId="122" xfId="0">
      <alignment horizontal="center" vertical="center"/>
    </xf>
    <xf numFmtId="0" fontId="10" fillId="123" borderId="122" xfId="0">
      <alignment horizontal="center" vertical="center"/>
    </xf>
    <xf numFmtId="0" fontId="10" fillId="213" borderId="212" xfId="0">
      <alignment horizontal="left" vertical="center" wrapText="1"/>
    </xf>
    <xf numFmtId="0" fontId="10" fillId="216" borderId="215" xfId="0">
      <alignment horizontal="center" vertical="center" wrapText="1"/>
    </xf>
    <xf numFmtId="178" fontId="10" fillId="113" borderId="112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213" borderId="212" xfId="0">
      <alignment horizontal="left" vertical="center" wrapText="1"/>
    </xf>
    <xf numFmtId="0" fontId="10" fillId="216" borderId="215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213" borderId="212" xfId="0">
      <alignment horizontal="left" vertical="center" wrapText="1"/>
    </xf>
    <xf numFmtId="0" fontId="10" fillId="216" borderId="215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217" borderId="216" xfId="0">
      <alignment horizontal="left" vertical="center" wrapText="1"/>
    </xf>
    <xf numFmtId="0" fontId="10" fillId="218" borderId="217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80" borderId="79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110" borderId="109" xfId="0">
      <alignment horizontal="right" vertical="center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0" fontId="10" fillId="71" borderId="70" xfId="0">
      <alignment horizontal="center" vertical="center" wrapText="1"/>
    </xf>
    <xf numFmtId="178" fontId="21" fillId="215" borderId="214" xfId="0">
      <alignment horizontal="right" vertical="center"/>
    </xf>
    <xf numFmtId="0" fontId="10" fillId="111" borderId="110" xfId="0">
      <alignment vertical="center"/>
    </xf>
    <xf numFmtId="0" fontId="10" fillId="123" borderId="122" xfId="0">
      <alignment horizontal="center" vertical="center"/>
    </xf>
    <xf numFmtId="177" fontId="10" fillId="219" borderId="218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113" borderId="112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7" fontId="21" fillId="220" borderId="219" xfId="0">
      <alignment horizontal="right" vertical="center"/>
    </xf>
    <xf numFmtId="0" fontId="10" fillId="73" borderId="72" xfId="0">
      <alignment vertical="center"/>
    </xf>
    <xf numFmtId="0" fontId="10" fillId="70" borderId="69" xfId="0">
      <alignment horizontal="center" vertical="center" wrapText="1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8" borderId="67" xfId="0">
      <alignment horizontal="center" vertical="center"/>
    </xf>
    <xf numFmtId="177" fontId="21" fillId="220" borderId="219" xfId="0">
      <alignment horizontal="right" vertical="center"/>
    </xf>
    <xf numFmtId="0" fontId="10" fillId="109" borderId="108" xfId="0">
      <alignment vertical="center"/>
    </xf>
    <xf numFmtId="0" fontId="10" fillId="114" borderId="113" xfId="0">
      <alignment horizontal="center" vertical="center" wrapText="1"/>
    </xf>
    <xf numFmtId="178" fontId="10" fillId="110" borderId="109" xfId="0">
      <alignment horizontal="right" vertical="center"/>
    </xf>
    <xf numFmtId="0" fontId="10" fillId="109" borderId="108" xfId="0">
      <alignment vertical="center"/>
    </xf>
    <xf numFmtId="0" fontId="10" fillId="189" borderId="188" xfId="0">
      <alignment horizontal="center" vertical="center"/>
    </xf>
    <xf numFmtId="177" fontId="10" fillId="221" borderId="220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3" borderId="22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5" fillId="23" borderId="22" xfId="0"/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5" fillId="65" borderId="64" xfId="0"/>
    <xf numFmtId="0" fontId="10" fillId="96" borderId="95" xfId="0">
      <alignment horizontal="right"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222" borderId="221" xfId="0">
      <alignment horizontal="center" vertical="center"/>
    </xf>
    <xf numFmtId="0" fontId="10" fillId="70" borderId="69" xfId="0">
      <alignment horizontal="center" vertical="center" wrapText="1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0" fontId="10" fillId="111" borderId="110" xfId="0">
      <alignment vertical="center"/>
    </xf>
    <xf numFmtId="0" fontId="10" fillId="123" borderId="122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178" fontId="10" fillId="77" borderId="76" xfId="0">
      <alignment horizontal="right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73" borderId="72" xfId="0">
      <alignment vertical="center"/>
    </xf>
    <xf numFmtId="0" fontId="10" fillId="67" borderId="66" xfId="0">
      <alignment horizontal="center" vertical="center"/>
    </xf>
    <xf numFmtId="178" fontId="10" fillId="77" borderId="76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09" borderId="108" xfId="0">
      <alignment vertical="center"/>
    </xf>
    <xf numFmtId="0" fontId="10" fillId="67" borderId="66" xfId="0">
      <alignment horizontal="center" vertical="center"/>
    </xf>
    <xf numFmtId="178" fontId="10" fillId="110" borderId="109" xfId="0">
      <alignment horizontal="right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21" fillId="223" borderId="22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62" borderId="61" xfId="0">
      <alignment horizontal="right" vertical="center"/>
    </xf>
    <xf numFmtId="0" fontId="10" fillId="63" borderId="62" xfId="0">
      <alignment vertical="center"/>
    </xf>
    <xf numFmtId="0" fontId="10" fillId="64" borderId="63" xfId="0">
      <alignment horizontal="center" vertical="center"/>
    </xf>
    <xf numFmtId="0" fontId="10" fillId="64" borderId="63" xfId="0">
      <alignment horizontal="center"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70" borderId="69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14" borderId="113" xfId="0">
      <alignment horizontal="center" vertical="center" wrapText="1"/>
    </xf>
    <xf numFmtId="0" fontId="10" fillId="109" borderId="108" xfId="0">
      <alignment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80" fontId="10" fillId="225" borderId="224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0" fontId="10" fillId="119" borderId="118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202" borderId="201" xfId="0">
      <alignment horizontal="left" vertical="center"/>
    </xf>
    <xf numFmtId="0" fontId="10" fillId="99" borderId="98" xfId="0">
      <alignment horizontal="center" vertical="center"/>
    </xf>
    <xf numFmtId="180" fontId="10" fillId="225" borderId="224" xfId="0">
      <alignment horizontal="right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02" borderId="201" xfId="0">
      <alignment horizontal="left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226" borderId="225" xfId="0">
      <alignment horizontal="left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178" fontId="10" fillId="197" borderId="196" xfId="0">
      <alignment horizontal="right" vertical="center"/>
    </xf>
    <xf numFmtId="0" fontId="10" fillId="115" borderId="114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103" borderId="102" xfId="0">
      <alignment vertical="center"/>
    </xf>
    <xf numFmtId="0" fontId="10" fillId="183" borderId="182" xfId="0">
      <alignment horizontal="center" vertical="center" wrapText="1"/>
    </xf>
    <xf numFmtId="0" fontId="10" fillId="119" borderId="118" xfId="0">
      <alignment vertical="center"/>
    </xf>
    <xf numFmtId="0" fontId="10" fillId="99" borderId="98" xfId="0">
      <alignment horizontal="center" vertical="center"/>
    </xf>
    <xf numFmtId="177" fontId="10" fillId="195" borderId="194" xfId="0">
      <alignment horizontal="right"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1" borderId="60" xfId="0">
      <alignment vertical="center"/>
    </xf>
    <xf numFmtId="0" fontId="10" fillId="62" borderId="61" xfId="0">
      <alignment horizontal="right" vertical="center"/>
    </xf>
    <xf numFmtId="0" fontId="10" fillId="227" borderId="226" xfId="0"/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3" borderId="62" xfId="0">
      <alignment vertical="center"/>
    </xf>
    <xf numFmtId="0" fontId="10" fillId="66" borderId="65" xfId="0">
      <alignment horizontal="right"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120" borderId="119" xfId="0">
      <alignment horizontal="center" vertical="center"/>
    </xf>
    <xf numFmtId="0" fontId="10" fillId="67" borderId="66" xfId="0">
      <alignment horizontal="center" vertical="center"/>
    </xf>
    <xf numFmtId="0" fontId="10" fillId="67" borderId="66" xfId="0">
      <alignment horizontal="center" vertical="center"/>
    </xf>
    <xf numFmtId="0" fontId="10" fillId="120" borderId="119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229" borderId="228" xfId="0">
      <alignment horizontal="center"/>
    </xf>
    <xf numFmtId="0" fontId="10" fillId="73" borderId="72" xfId="0">
      <alignment vertical="center"/>
    </xf>
    <xf numFmtId="0" fontId="10" fillId="99" borderId="98" xfId="0">
      <alignment horizontal="center" vertical="center"/>
    </xf>
    <xf numFmtId="0" fontId="10" fillId="73" borderId="72" xfId="0">
      <alignment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99" borderId="98" xfId="0">
      <alignment horizontal="center" vertical="center"/>
    </xf>
    <xf numFmtId="0" fontId="10" fillId="109" borderId="108" xfId="0">
      <alignment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8" fontId="10" fillId="128" borderId="127" xfId="0">
      <alignment horizontal="right" vertical="center"/>
    </xf>
    <xf numFmtId="0" fontId="10" fillId="99" borderId="98" xfId="0">
      <alignment horizontal="center" vertical="center"/>
    </xf>
    <xf numFmtId="0" fontId="10" fillId="122" borderId="121" xfId="0">
      <alignment vertical="center"/>
    </xf>
    <xf numFmtId="0" fontId="10" fillId="228" borderId="227" xfId="0">
      <alignment horizontal="center"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178" fontId="10" fillId="78" borderId="77" xfId="0">
      <alignment horizontal="right"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0" fontId="10" fillId="228" borderId="227" xfId="0">
      <alignment horizontal="center" vertical="center"/>
    </xf>
    <xf numFmtId="0" fontId="10" fillId="109" borderId="108" xfId="0">
      <alignment vertical="center"/>
    </xf>
    <xf numFmtId="178" fontId="10" fillId="110" borderId="109" xfId="0">
      <alignment horizontal="right" vertical="center"/>
    </xf>
    <xf numFmtId="0" fontId="10" fillId="115" borderId="114" xfId="0">
      <alignment vertical="center"/>
    </xf>
    <xf numFmtId="0" fontId="10" fillId="224" borderId="223" xfId="0">
      <alignment horizontal="center" vertical="center"/>
    </xf>
    <xf numFmtId="0" fontId="10" fillId="230" borderId="229" xfId="0">
      <alignment vertical="center"/>
    </xf>
    <xf numFmtId="0" fontId="10" fillId="228" borderId="227" xfId="0">
      <alignment horizontal="center" vertical="center"/>
    </xf>
    <xf numFmtId="0" fontId="10" fillId="222" borderId="221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8" borderId="227" xfId="0">
      <alignment horizontal="center" vertical="center"/>
    </xf>
    <xf numFmtId="0" fontId="10" fillId="111" borderId="110" xfId="0">
      <alignment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224" borderId="223" xfId="0">
      <alignment horizontal="center" vertical="center"/>
    </xf>
    <xf numFmtId="0" fontId="10" fillId="115" borderId="114" xfId="0">
      <alignment vertical="center"/>
    </xf>
    <xf numFmtId="0" fontId="10" fillId="222" borderId="221" xfId="0">
      <alignment horizontal="center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0" fontId="10" fillId="224" borderId="223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228" borderId="227" xfId="0">
      <alignment horizontal="center"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177" fontId="10" fillId="196" borderId="195" xfId="0">
      <alignment horizontal="right" vertical="center"/>
    </xf>
    <xf numFmtId="0" fontId="10" fillId="73" borderId="72" xfId="0">
      <alignment vertical="center"/>
    </xf>
    <xf numFmtId="0" fontId="10" fillId="73" borderId="72" xfId="0">
      <alignment vertical="center"/>
    </xf>
    <xf numFmtId="0" fontId="10" fillId="228" borderId="227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115" borderId="114" xfId="0">
      <alignment vertical="center"/>
    </xf>
    <xf numFmtId="0" fontId="10" fillId="222" borderId="221" xfId="0">
      <alignment horizontal="center" vertical="center"/>
    </xf>
    <xf numFmtId="0" fontId="10" fillId="73" borderId="72" xfId="0">
      <alignment vertical="center"/>
    </xf>
    <xf numFmtId="177" fontId="10" fillId="181" borderId="180" xfId="0">
      <alignment horizontal="right" vertical="center"/>
    </xf>
    <xf numFmtId="0" fontId="10" fillId="73" borderId="72" xfId="0">
      <alignment vertical="center"/>
    </xf>
    <xf numFmtId="177" fontId="10" fillId="196" borderId="195" xfId="0">
      <alignment horizontal="right" vertical="center"/>
    </xf>
    <xf numFmtId="0" fontId="10" fillId="109" borderId="108" xfId="0">
      <alignment vertical="center"/>
    </xf>
    <xf numFmtId="177" fontId="10" fillId="196" borderId="195" xfId="0">
      <alignment horizontal="right" vertical="center"/>
    </xf>
    <xf numFmtId="0" fontId="10" fillId="109" borderId="108" xfId="0">
      <alignment vertical="center"/>
    </xf>
    <xf numFmtId="178" fontId="10" fillId="128" borderId="127" xfId="0">
      <alignment horizontal="right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99" borderId="98" xfId="0">
      <alignment horizontal="center" vertical="center"/>
    </xf>
    <xf numFmtId="0" fontId="5" fillId="101" borderId="100" xfId="0"/>
    <xf numFmtId="0" fontId="5" fillId="101" borderId="100" xfId="0"/>
    <xf numFmtId="0" fontId="5" fillId="101" borderId="100" xfId="0"/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106" borderId="105" xfId="0">
      <alignment vertical="center"/>
    </xf>
    <xf numFmtId="0" fontId="10" fillId="93" borderId="92" xfId="0">
      <alignment horizontal="right" vertical="center"/>
    </xf>
    <xf numFmtId="0" fontId="10" fillId="93" borderId="92" xfId="0">
      <alignment horizontal="right" vertical="center"/>
    </xf>
    <xf numFmtId="0" fontId="8" fillId="27" borderId="26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24" fillId="231" borderId="230" xfId="0">
      <alignment horizontal="center"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3" borderId="232" xfId="0">
      <alignment horizontal="center"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0" fontId="11" fillId="232" borderId="231" xfId="0">
      <alignment vertical="center"/>
    </xf>
    <xf numFmtId="49" fontId="10" fillId="234" borderId="233" xfId="0">
      <alignment horizontal="left" vertical="center" wrapText="1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1" fillId="236" borderId="235" xfId="0">
      <alignment horizontal="center" vertical="center"/>
    </xf>
    <xf numFmtId="0" fontId="11" fillId="235" borderId="234" xfId="0">
      <alignment vertical="center"/>
    </xf>
    <xf numFmtId="0" fontId="11" fillId="235" borderId="234" xfId="0">
      <alignment vertical="center"/>
    </xf>
    <xf numFmtId="0" fontId="10" fillId="96" borderId="95" xfId="0">
      <alignment horizontal="right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183" borderId="182" xfId="0">
      <alignment horizontal="center" vertical="center" wrapText="1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99" borderId="98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0" fontId="10" fillId="103" borderId="102" xfId="0">
      <alignment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4" borderId="103" xfId="0">
      <alignment horizontal="right" vertical="center"/>
    </xf>
    <xf numFmtId="178" fontId="10" fillId="105" borderId="104" xfId="0">
      <alignment horizontal="center" vertical="center"/>
    </xf>
    <xf numFmtId="178" fontId="10" fillId="104" borderId="103" xfId="0">
      <alignment horizontal="right" vertical="center"/>
    </xf>
    <xf numFmtId="0" fontId="10" fillId="103" borderId="102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1" fillId="238" borderId="237" xfId="0">
      <alignment horizontal="center" vertical="center"/>
    </xf>
    <xf numFmtId="0" fontId="11" fillId="237" borderId="236" xfId="0">
      <alignment vertical="center"/>
    </xf>
    <xf numFmtId="0" fontId="11" fillId="237" borderId="236" xfId="0">
      <alignment vertical="center"/>
    </xf>
    <xf numFmtId="0" fontId="10" fillId="93" borderId="9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FFFF"/>
      <rgbColor rgb="CCCC33"/>
      <rgbColor rgb="0000FF"/>
      <rgbColor rgb="80FF80"/>
      <rgbColor rgb="99FFFF"/>
      <rgbColor rgb="FFFFFFFF"/>
      <rgbColor rgb="000040"/>
      <rgbColor rgb="00FFFF"/>
      <rgbColor rgb="F0F0F0"/>
      <rgbColor rgb="808080"/>
      <rgbColor rgb="A0A0A0"/>
      <rgbColor rgb="FF0000"/>
      <rgbColor rgb="80FFFF"/>
      <rgbColor rgb="00800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worksheets/sheet20.xml" Type="http://schemas.openxmlformats.org/officeDocument/2006/relationships/worksheet" Id="rId21" /><Relationship Target="worksheets/sheet21.xml" Type="http://schemas.openxmlformats.org/officeDocument/2006/relationships/worksheet" Id="rId22" /><Relationship Target="worksheets/sheet22.xml" Type="http://schemas.openxmlformats.org/officeDocument/2006/relationships/worksheet" Id="rId23" /><Relationship Target="worksheets/sheet23.xml" Type="http://schemas.openxmlformats.org/officeDocument/2006/relationships/worksheet" Id="rId24" /><Relationship Target="worksheets/sheet24.xml" Type="http://schemas.openxmlformats.org/officeDocument/2006/relationships/worksheet" Id="rId25" /><Relationship Target="sharedStrings.xml" Type="http://schemas.openxmlformats.org/officeDocument/2006/relationships/sharedStrings" Id="rId26" /><Relationship Target="theme/theme1.xml" Type="http://schemas.openxmlformats.org/officeDocument/2006/relationships/theme" Id="rId2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7.31372549019608" style="16"/>
    <col min="3" max="3" width="9.32156862745098" style="16"/>
    <col min="4" max="4" width="18.9294117647059" style="16"/>
    <col min="5" max="5" width="8.45882352941176" style="16"/>
    <col min="6" max="6" width="14.0549019607843" style="16"/>
    <col min="7" max="7" width="13.3372549019608" style="16"/>
    <col min="8" max="8" width="13.1921568627451" style="16"/>
    <col min="9" max="9" width="4.58823529411765" style="16"/>
    <col min="10" max="10" width="8.17254901960784" style="16"/>
    <col min="11" max="11" width="4.44313725490196" style="16"/>
    <col min="12" max="12" width="8.60392156862745" style="16"/>
    <col min="13" max="13" width="7.88627450980392" style="16"/>
    <col min="14" max="14" width="16.7764705882353" style="16"/>
    <col min="15" max="15" width="3.01176470588235" style="16"/>
  </cols>
  <sheetData>
    <row r="1" ht="13.5" customHeight="1">
      <c r="A1" s="240"/>
      <c r="B1" s="241"/>
      <c r="C1" s="242"/>
      <c r="D1" s="243"/>
      <c r="E1" s="244"/>
      <c r="F1" s="245"/>
      <c r="G1" s="246"/>
      <c r="H1" s="247"/>
      <c r="I1" s="248"/>
      <c r="J1" s="249"/>
      <c r="K1" s="250"/>
      <c r="L1" s="251"/>
      <c r="M1" s="252"/>
      <c r="N1" s="253"/>
      <c r="O1" s="254"/>
    </row>
    <row r="2" ht="22.5" customHeight="1">
      <c r="A2" s="255"/>
      <c r="B2" s="256"/>
      <c r="C2" s="257"/>
      <c r="D2" s="258"/>
      <c r="E2" s="259"/>
      <c r="F2" s="260"/>
      <c r="G2" s="261"/>
      <c r="H2" s="262"/>
      <c r="I2" s="263"/>
      <c r="J2" s="264"/>
      <c r="K2" s="265"/>
      <c r="L2" s="266"/>
      <c r="M2" s="267"/>
      <c r="N2" s="268"/>
      <c r="O2" s="269"/>
    </row>
    <row r="3" ht="45" customHeight="1">
      <c r="A3" s="270"/>
      <c r="B3" s="271" t="s">
        <v>0</v>
      </c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</row>
    <row r="4" ht="18.75" customHeight="1">
      <c r="A4" s="285"/>
      <c r="B4" s="286"/>
      <c r="C4" s="287"/>
      <c r="D4" s="288"/>
      <c r="E4" s="289"/>
      <c r="F4" s="290"/>
      <c r="G4" s="291"/>
      <c r="H4" s="292"/>
      <c r="I4" s="293"/>
      <c r="J4" s="294"/>
      <c r="K4" s="295"/>
      <c r="L4" s="296"/>
      <c r="M4" s="297"/>
      <c r="N4" s="298"/>
      <c r="O4" s="299"/>
    </row>
    <row r="5" ht="18.75" customHeight="1">
      <c r="A5" s="300"/>
      <c r="B5" s="301"/>
      <c r="C5" s="302"/>
      <c r="D5" s="303"/>
      <c r="E5" s="304"/>
      <c r="F5" s="305"/>
      <c r="G5" s="306"/>
      <c r="H5" s="307"/>
      <c r="I5" s="308"/>
      <c r="J5" s="309"/>
      <c r="K5" s="310"/>
      <c r="L5" s="311"/>
      <c r="M5" s="312"/>
      <c r="N5" s="313"/>
      <c r="O5" s="314"/>
    </row>
    <row r="6" ht="21.75" customHeight="1">
      <c r="A6" s="315"/>
      <c r="B6" s="316"/>
      <c r="C6" s="317" t="s">
        <v>1</v>
      </c>
      <c r="D6" s="318"/>
      <c r="E6" s="319"/>
      <c r="F6" s="320"/>
      <c r="G6" s="321" t="s">
        <v>2</v>
      </c>
      <c r="H6" s="322">
        <v>0</v>
      </c>
      <c r="I6" s="323" t="s">
        <v>3</v>
      </c>
      <c r="J6" s="324">
        <v>0</v>
      </c>
      <c r="K6" s="325" t="s">
        <v>4</v>
      </c>
      <c r="L6" s="326">
        <v>0</v>
      </c>
      <c r="M6" s="327" t="s">
        <v>5</v>
      </c>
      <c r="N6" s="328"/>
      <c r="O6" s="329"/>
    </row>
    <row r="7" ht="21.75" customHeight="1">
      <c r="A7" s="330"/>
      <c r="B7" s="331"/>
      <c r="C7" s="332"/>
      <c r="D7" s="333"/>
      <c r="E7" s="334"/>
      <c r="F7" s="335"/>
      <c r="G7" s="336"/>
      <c r="H7" s="337"/>
      <c r="I7" s="338"/>
      <c r="J7" s="339"/>
      <c r="K7" s="340"/>
      <c r="L7" s="341"/>
      <c r="M7" s="342"/>
      <c r="N7" s="343"/>
      <c r="O7" s="344"/>
    </row>
    <row r="8" ht="21.75" customHeight="1">
      <c r="A8" s="345"/>
      <c r="B8" s="346"/>
      <c r="C8" s="347" t="s">
        <v>6</v>
      </c>
      <c r="D8" s="348"/>
      <c r="E8" s="349"/>
      <c r="F8" s="350"/>
      <c r="G8" s="351"/>
      <c r="H8" s="352"/>
      <c r="I8" s="353"/>
      <c r="J8" s="354"/>
      <c r="K8" s="355"/>
      <c r="L8" s="356"/>
      <c r="M8" s="357"/>
      <c r="N8" s="358"/>
      <c r="O8" s="359"/>
    </row>
    <row r="9" ht="21.75" customHeight="1">
      <c r="A9" s="360"/>
      <c r="B9" s="361"/>
      <c r="C9" s="362"/>
      <c r="D9" s="363"/>
      <c r="E9" s="364"/>
      <c r="F9" s="365"/>
      <c r="G9" s="366"/>
      <c r="H9" s="367"/>
      <c r="I9" s="368"/>
      <c r="J9" s="369"/>
      <c r="K9" s="370"/>
      <c r="L9" s="371"/>
      <c r="M9" s="372"/>
      <c r="N9" s="373"/>
      <c r="O9" s="374"/>
    </row>
    <row r="10" ht="21.75" customHeight="1">
      <c r="A10" s="375"/>
      <c r="B10" s="376" t="s">
        <v>7</v>
      </c>
      <c r="C10" s="377"/>
      <c r="D10" s="378"/>
      <c r="E10" s="379"/>
      <c r="F10" s="380"/>
      <c r="G10" s="381"/>
      <c r="H10" s="382"/>
      <c r="I10" s="383"/>
      <c r="J10" s="384"/>
      <c r="K10" s="385"/>
      <c r="L10" s="386"/>
      <c r="M10" s="387"/>
      <c r="N10" s="388"/>
      <c r="O10" s="389"/>
    </row>
    <row r="11" ht="21.75" customHeight="1">
      <c r="A11" s="390"/>
      <c r="B11" s="391"/>
      <c r="C11" s="392"/>
      <c r="D11" s="393"/>
      <c r="E11" s="394"/>
      <c r="F11" s="395"/>
      <c r="G11" s="396"/>
      <c r="H11" s="397"/>
      <c r="I11" s="398"/>
      <c r="J11" s="399"/>
      <c r="K11" s="400"/>
      <c r="L11" s="401"/>
      <c r="M11" s="402"/>
      <c r="N11" s="403"/>
      <c r="O11" s="404"/>
    </row>
    <row r="12" ht="21.75" customHeight="1">
      <c r="A12" s="405"/>
      <c r="B12" s="406" t="s">
        <v>8</v>
      </c>
      <c r="C12" s="407"/>
      <c r="D12" s="408"/>
      <c r="E12" s="409"/>
      <c r="F12" s="410"/>
      <c r="G12" s="411" t="s">
        <v>9</v>
      </c>
      <c r="H12" s="412">
        <v>0</v>
      </c>
      <c r="I12" s="413" t="s">
        <v>3</v>
      </c>
      <c r="J12" s="414">
        <v>0</v>
      </c>
      <c r="K12" s="415" t="s">
        <v>4</v>
      </c>
      <c r="L12" s="416">
        <v>0</v>
      </c>
      <c r="M12" s="417" t="s">
        <v>5</v>
      </c>
      <c r="N12" s="418"/>
      <c r="O12" s="419"/>
    </row>
    <row r="13" ht="21.75" customHeight="1">
      <c r="A13" s="420"/>
      <c r="B13" s="421"/>
      <c r="C13" s="422"/>
      <c r="D13" s="423"/>
      <c r="E13" s="424"/>
      <c r="F13" s="425"/>
      <c r="G13" s="426"/>
      <c r="H13" s="427"/>
      <c r="I13" s="428"/>
      <c r="J13" s="429"/>
      <c r="K13" s="430"/>
      <c r="L13" s="431"/>
      <c r="M13" s="432"/>
      <c r="N13" s="433"/>
      <c r="O13" s="434"/>
    </row>
    <row r="14" ht="21.75" customHeight="1">
      <c r="A14" s="435"/>
      <c r="B14" s="436"/>
      <c r="C14" s="437" t="s">
        <v>10</v>
      </c>
      <c r="D14" s="438"/>
      <c r="E14" s="439"/>
      <c r="F14" s="440"/>
      <c r="G14" s="441"/>
      <c r="H14" s="442"/>
      <c r="I14" s="443"/>
      <c r="J14" s="444"/>
      <c r="K14" s="445"/>
      <c r="L14" s="446"/>
      <c r="M14" s="447"/>
      <c r="N14" s="448"/>
      <c r="O14" s="449"/>
    </row>
    <row r="15" ht="21.75" customHeight="1">
      <c r="A15" s="450"/>
      <c r="B15" s="451"/>
      <c r="C15" s="452"/>
      <c r="D15" s="453"/>
      <c r="E15" s="454"/>
      <c r="F15" s="455"/>
      <c r="G15" s="456"/>
      <c r="H15" s="457"/>
      <c r="I15" s="458"/>
      <c r="J15" s="459"/>
      <c r="K15" s="460"/>
      <c r="L15" s="461"/>
      <c r="M15" s="462"/>
      <c r="N15" s="463"/>
      <c r="O15" s="464"/>
    </row>
    <row r="16" ht="21.75" customHeight="1">
      <c r="A16" s="465"/>
      <c r="B16" s="466" t="s">
        <v>11</v>
      </c>
      <c r="C16" s="467"/>
      <c r="D16" s="468"/>
      <c r="E16" s="469"/>
      <c r="F16" s="470"/>
      <c r="G16" s="471" t="s">
        <v>12</v>
      </c>
      <c r="H16" s="472"/>
      <c r="I16" s="473"/>
      <c r="J16" s="474"/>
      <c r="K16" s="475"/>
      <c r="L16" s="476" t="s">
        <v>13</v>
      </c>
      <c r="M16" s="477"/>
      <c r="N16" s="478"/>
      <c r="O16" s="479"/>
    </row>
    <row r="17" ht="21.75" customHeight="1">
      <c r="A17" s="480"/>
      <c r="B17" s="481"/>
      <c r="C17" s="482"/>
      <c r="D17" s="483"/>
      <c r="E17" s="484"/>
      <c r="F17" s="485"/>
      <c r="G17" s="486"/>
      <c r="H17" s="487"/>
      <c r="I17" s="488"/>
      <c r="J17" s="489"/>
      <c r="K17" s="490"/>
      <c r="L17" s="491"/>
      <c r="M17" s="492"/>
      <c r="N17" s="493"/>
      <c r="O17" s="494"/>
    </row>
    <row r="18" ht="21.75" customHeight="1">
      <c r="A18" s="495"/>
      <c r="B18" s="496" t="s">
        <v>14</v>
      </c>
      <c r="C18" s="497"/>
      <c r="D18" s="498"/>
      <c r="E18" s="499"/>
      <c r="F18" s="500"/>
      <c r="G18" s="501" t="s">
        <v>12</v>
      </c>
      <c r="H18" s="502"/>
      <c r="I18" s="503"/>
      <c r="J18" s="504"/>
      <c r="K18" s="505"/>
      <c r="L18" s="506" t="s">
        <v>13</v>
      </c>
      <c r="M18" s="507"/>
      <c r="N18" s="508"/>
      <c r="O18" s="509"/>
    </row>
    <row r="19" ht="21.75" customHeight="1">
      <c r="A19" s="510"/>
      <c r="B19" s="511"/>
      <c r="C19" s="512"/>
      <c r="D19" s="513"/>
      <c r="E19" s="514"/>
      <c r="F19" s="515"/>
      <c r="G19" s="516"/>
      <c r="H19" s="517"/>
      <c r="I19" s="518"/>
      <c r="J19" s="519"/>
      <c r="K19" s="520"/>
      <c r="L19" s="521"/>
      <c r="M19" s="522"/>
      <c r="N19" s="523"/>
      <c r="O19" s="524"/>
    </row>
    <row r="20" ht="18.75" customHeight="1">
      <c r="A20" s="525"/>
      <c r="B20" s="526" t="s">
        <v>15</v>
      </c>
      <c r="C20" s="527"/>
      <c r="D20" s="528"/>
      <c r="E20" s="529"/>
      <c r="F20" s="530"/>
      <c r="G20" s="531" t="s">
        <v>12</v>
      </c>
      <c r="H20" s="532"/>
      <c r="I20" s="533"/>
      <c r="J20" s="534"/>
      <c r="K20" s="535"/>
      <c r="L20" s="536" t="s">
        <v>13</v>
      </c>
      <c r="M20" s="537"/>
      <c r="N20" s="538"/>
      <c r="O20" s="539"/>
    </row>
    <row r="21" ht="18.75" customHeight="1">
      <c r="A21" s="540"/>
      <c r="B21" s="541"/>
      <c r="C21" s="542"/>
      <c r="D21" s="543"/>
      <c r="E21" s="544"/>
      <c r="F21" s="545"/>
      <c r="G21" s="546"/>
      <c r="H21" s="547"/>
      <c r="I21" s="548"/>
      <c r="J21" s="549"/>
      <c r="K21" s="550"/>
      <c r="L21" s="551"/>
      <c r="M21" s="552"/>
      <c r="N21" s="553"/>
      <c r="O21" s="554"/>
    </row>
    <row r="22" ht="18.75" customHeight="1">
      <c r="A22" s="555"/>
      <c r="B22" s="556" t="s">
        <v>16</v>
      </c>
      <c r="C22" s="557"/>
      <c r="D22" s="558"/>
      <c r="E22" s="559"/>
      <c r="F22" s="560"/>
      <c r="G22" s="561" t="s">
        <v>17</v>
      </c>
      <c r="H22" s="562"/>
      <c r="I22" s="563"/>
      <c r="J22" s="564"/>
      <c r="K22" s="565"/>
      <c r="L22" s="566" t="s">
        <v>13</v>
      </c>
      <c r="M22" s="567"/>
      <c r="N22" s="568"/>
      <c r="O22" s="569"/>
    </row>
    <row r="23" ht="18.75" customHeight="1">
      <c r="A23" s="570"/>
      <c r="B23" s="571"/>
      <c r="C23" s="572"/>
      <c r="D23" s="573"/>
      <c r="E23" s="574"/>
      <c r="F23" s="575"/>
      <c r="G23" s="576"/>
      <c r="H23" s="577"/>
      <c r="I23" s="578"/>
      <c r="J23" s="579"/>
      <c r="K23" s="580"/>
      <c r="L23" s="581"/>
      <c r="M23" s="582"/>
      <c r="N23" s="583"/>
      <c r="O23" s="584"/>
    </row>
  </sheetData>
  <mergeCells>
    <mergeCell ref="A1:C1"/>
    <mergeCell ref="B3:N3"/>
    <mergeCell ref="C6:D6"/>
    <mergeCell ref="E6:F6"/>
    <mergeCell ref="C8:D8"/>
    <mergeCell ref="E8:F8"/>
    <mergeCell ref="B10:D10"/>
    <mergeCell ref="E10:F10"/>
    <mergeCell ref="B12:D12"/>
    <mergeCell ref="E12:F12"/>
    <mergeCell ref="C14:D14"/>
    <mergeCell ref="E14:F14"/>
    <mergeCell ref="B16:E16"/>
    <mergeCell ref="G16:H16"/>
    <mergeCell ref="I16:K16"/>
    <mergeCell ref="L16:M16"/>
    <mergeCell ref="N16"/>
    <mergeCell ref="B18:E18"/>
    <mergeCell ref="G18:H18"/>
    <mergeCell ref="I18:K18"/>
    <mergeCell ref="L18:M18"/>
    <mergeCell ref="N18"/>
    <mergeCell ref="B20:E20"/>
    <mergeCell ref="G20:H20"/>
    <mergeCell ref="I20:K20"/>
    <mergeCell ref="L20:M20"/>
    <mergeCell ref="B22:E22"/>
    <mergeCell ref="G22:H22"/>
    <mergeCell ref="I22:K22"/>
    <mergeCell ref="L22:M22"/>
  </mergeCells>
  <printOptions horizontalCentered="1"/>
  <pageMargins left="1.18110236220472" right="1.18110236220472" top="1.18110236220472" bottom="1.18110236220472" header="0.51181" footer="0.51181"/>
  <pageSetup paperSize="9" scale="65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44313725490196" style="16"/>
    <col min="2" max="2" width="8.45882352941176" style="16"/>
    <col min="3" max="3" width="24.6666666666667" style="16"/>
    <col min="4" max="4" width="14.7686274509804" style="16"/>
    <col min="5" max="5" width="17.3529411764706" style="16"/>
    <col min="6" max="6" width="20.6509803921569" style="16"/>
    <col min="7" max="7" width="7.45490196078431" style="16"/>
  </cols>
  <sheetData>
    <row r="1" ht="13.5" customHeight="1">
      <c r="A1" s="585"/>
      <c r="B1" s="586"/>
      <c r="C1" s="587"/>
      <c r="D1" s="588"/>
      <c r="E1" s="589"/>
      <c r="F1" s="590"/>
      <c r="G1" s="591"/>
    </row>
    <row r="2" ht="33.75" customHeight="1">
      <c r="A2" s="592"/>
      <c r="B2" s="593"/>
      <c r="C2" s="594"/>
      <c r="D2" s="595"/>
      <c r="E2" s="596"/>
      <c r="F2" s="597"/>
      <c r="G2" s="598"/>
    </row>
    <row r="3" ht="45" customHeight="1">
      <c r="A3" s="599"/>
      <c r="B3" s="600" t="s">
        <v>18</v>
      </c>
      <c r="C3" s="601"/>
      <c r="D3" s="602"/>
      <c r="E3" s="603"/>
      <c r="F3" s="604"/>
      <c r="G3" s="605"/>
    </row>
    <row r="4" ht="18.75" customHeight="1">
      <c r="A4" s="606"/>
      <c r="B4" s="607"/>
      <c r="C4" s="608"/>
      <c r="D4" s="609"/>
      <c r="E4" s="610"/>
      <c r="F4" s="611"/>
      <c r="G4" s="612"/>
    </row>
    <row r="5" ht="18.75" customHeight="1">
      <c r="A5" s="613"/>
      <c r="B5" s="614"/>
      <c r="C5" s="615" t="s">
        <v>19</v>
      </c>
      <c r="D5" s="616"/>
      <c r="E5" s="617"/>
      <c r="F5" s="618"/>
      <c r="G5" s="619"/>
    </row>
    <row r="6" ht="21.75" customHeight="1">
      <c r="A6" s="620"/>
      <c r="B6" s="621"/>
      <c r="C6" s="622"/>
      <c r="D6" s="623"/>
      <c r="E6" s="624"/>
      <c r="F6" s="625"/>
      <c r="G6" s="626"/>
    </row>
    <row r="7" ht="21.75" customHeight="1">
      <c r="A7" s="627"/>
      <c r="B7" s="628"/>
      <c r="C7" s="629" t="s">
        <v>20</v>
      </c>
      <c r="D7" s="630"/>
      <c r="E7" s="631"/>
      <c r="F7" s="632"/>
      <c r="G7" s="633"/>
    </row>
    <row r="8" ht="21.75" customHeight="1">
      <c r="A8" s="634"/>
      <c r="B8" s="635"/>
      <c r="C8" s="636"/>
      <c r="D8" s="637"/>
      <c r="E8" s="638"/>
      <c r="F8" s="639"/>
      <c r="G8" s="640"/>
    </row>
    <row r="9" ht="21.75" customHeight="1">
      <c r="A9" s="641"/>
      <c r="B9" s="642"/>
      <c r="C9" s="643" t="s">
        <v>21</v>
      </c>
      <c r="D9" s="644"/>
      <c r="E9" s="645"/>
      <c r="F9" s="646"/>
      <c r="G9" s="647"/>
    </row>
    <row r="10" ht="21.75" customHeight="1">
      <c r="A10" s="648"/>
      <c r="B10" s="649"/>
      <c r="C10" s="650"/>
      <c r="D10" s="651"/>
      <c r="E10" s="652"/>
      <c r="F10" s="653"/>
      <c r="G10" s="654"/>
    </row>
    <row r="11" ht="21.75" customHeight="1">
      <c r="A11" s="655"/>
      <c r="B11" s="656"/>
      <c r="C11" s="657" t="s">
        <v>22</v>
      </c>
      <c r="D11" s="658"/>
      <c r="E11" s="659"/>
      <c r="F11" s="660"/>
      <c r="G11" s="661"/>
    </row>
    <row r="12" ht="21.75" customHeight="1">
      <c r="A12" s="662"/>
      <c r="B12" s="663"/>
      <c r="C12" s="664"/>
      <c r="D12" s="665"/>
      <c r="E12" s="666"/>
      <c r="F12" s="667"/>
      <c r="G12" s="668"/>
    </row>
    <row r="13" ht="21.75" customHeight="1">
      <c r="A13" s="669"/>
      <c r="B13" s="670"/>
      <c r="C13" s="671" t="s">
        <v>23</v>
      </c>
      <c r="D13" s="672"/>
      <c r="E13" s="673"/>
      <c r="F13" s="674"/>
      <c r="G13" s="675"/>
    </row>
    <row r="14" ht="21.75" customHeight="1">
      <c r="A14" s="676"/>
      <c r="B14" s="677"/>
      <c r="C14" s="678"/>
      <c r="D14" s="679"/>
      <c r="E14" s="680"/>
      <c r="F14" s="681"/>
      <c r="G14" s="682"/>
    </row>
    <row r="15" ht="21.75" customHeight="1">
      <c r="A15" s="683"/>
      <c r="B15" s="684"/>
      <c r="C15" s="685" t="s">
        <v>24</v>
      </c>
      <c r="D15" s="686"/>
      <c r="E15" s="687"/>
      <c r="F15" s="688"/>
      <c r="G15" s="689"/>
    </row>
    <row r="16" ht="21.75" customHeight="1">
      <c r="A16" s="690"/>
      <c r="B16" s="691"/>
      <c r="C16" s="692"/>
      <c r="D16" s="693"/>
      <c r="E16" s="694"/>
      <c r="F16" s="695"/>
      <c r="G16" s="696"/>
    </row>
    <row r="17" ht="21.75" customHeight="1">
      <c r="A17" s="697"/>
      <c r="B17" s="698"/>
      <c r="C17" s="699" t="s">
        <v>25</v>
      </c>
      <c r="D17" s="700"/>
      <c r="E17" s="701"/>
      <c r="F17" s="702"/>
      <c r="G17" s="703"/>
    </row>
    <row r="18" ht="21.75" customHeight="1">
      <c r="A18" s="704"/>
      <c r="B18" s="705"/>
      <c r="C18" s="706"/>
      <c r="D18" s="707"/>
      <c r="E18" s="708"/>
      <c r="F18" s="709"/>
      <c r="G18" s="710"/>
    </row>
  </sheetData>
  <mergeCells>
    <mergeCell ref="B3:G3"/>
    <mergeCell ref="C5:F5"/>
    <mergeCell ref="D7:F7"/>
    <mergeCell ref="D9:F9"/>
    <mergeCell ref="D11:F11"/>
    <mergeCell ref="D13:F13"/>
    <mergeCell ref="D15:F15"/>
    <mergeCell ref="D17:F17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B1:C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72549019607843" style="16"/>
    <col min="2" max="2" width="104.549019607843" style="16"/>
    <col min="3" max="3" width="4.0156862745098" style="16"/>
  </cols>
  <sheetData>
    <row r="1" ht="43.5" customHeight="1">
      <c r="B1" s="711" t="s">
        <v>26</v>
      </c>
      <c r="C1" s="712"/>
    </row>
    <row r="2" ht="17.25" customHeight="1">
      <c r="B2" s="713"/>
      <c r="C2" s="714"/>
    </row>
    <row r="3" ht="21" customHeight="1">
      <c r="B3" s="715" t="s">
        <v>27</v>
      </c>
      <c r="C3" s="716"/>
    </row>
    <row r="4" ht="21" customHeight="1">
      <c r="B4" s="717" t="s">
        <v>28</v>
      </c>
      <c r="C4" s="55"/>
    </row>
    <row r="5" ht="21" customHeight="1">
      <c r="B5" s="718" t="s">
        <v>29</v>
      </c>
      <c r="C5" s="719"/>
    </row>
    <row r="6" ht="21" customHeight="1">
      <c r="B6" s="720" t="s">
        <v>30</v>
      </c>
      <c r="C6" s="55"/>
    </row>
    <row r="7" ht="21" customHeight="1">
      <c r="B7" s="721" t="s">
        <v>31</v>
      </c>
      <c r="C7" s="722"/>
    </row>
    <row r="8" ht="21" customHeight="1">
      <c r="B8" s="723" t="s">
        <v>32</v>
      </c>
      <c r="C8" s="724"/>
    </row>
    <row r="9" ht="21" customHeight="1">
      <c r="B9" s="725" t="s">
        <v>33</v>
      </c>
      <c r="C9" s="726"/>
    </row>
    <row r="10" ht="21" customHeight="1">
      <c r="B10" s="727" t="s">
        <v>34</v>
      </c>
      <c r="C10" s="728"/>
    </row>
    <row r="11" ht="21" customHeight="1">
      <c r="B11" s="729" t="s">
        <v>35</v>
      </c>
      <c r="C11" s="55"/>
    </row>
    <row r="12" ht="21" customHeight="1">
      <c r="B12" s="730" t="s">
        <v>36</v>
      </c>
      <c r="C12" s="55"/>
    </row>
    <row r="13" ht="21" customHeight="1">
      <c r="B13" s="56" t="s">
        <v>37</v>
      </c>
      <c r="C13" s="57"/>
    </row>
    <row r="14" ht="21" customHeight="1">
      <c r="B14" s="56" t="s">
        <v>38</v>
      </c>
      <c r="C14" s="57"/>
    </row>
    <row r="15" ht="21" customHeight="1">
      <c r="B15" s="731" t="s">
        <v>39</v>
      </c>
      <c r="C15" s="732"/>
    </row>
    <row r="16" ht="21" customHeight="1">
      <c r="B16" s="733" t="s">
        <v>40</v>
      </c>
      <c r="C16" s="734"/>
    </row>
    <row r="17" ht="21" customHeight="1">
      <c r="B17" s="735" t="s">
        <v>41</v>
      </c>
      <c r="C17" s="736"/>
    </row>
    <row r="18" ht="21" customHeight="1">
      <c r="B18" s="737" t="s">
        <v>42</v>
      </c>
      <c r="C18" s="738"/>
    </row>
    <row r="19" ht="21" customHeight="1">
      <c r="B19" s="739" t="s">
        <v>43</v>
      </c>
      <c r="C19" s="740"/>
    </row>
    <row r="20" ht="21" customHeight="1">
      <c r="B20" s="741" t="s">
        <v>44</v>
      </c>
      <c r="C20" s="742"/>
    </row>
    <row r="21" ht="21" customHeight="1">
      <c r="B21" s="743" t="s">
        <v>45</v>
      </c>
      <c r="C21" s="55"/>
    </row>
    <row r="22" ht="21" customHeight="1">
      <c r="B22" s="744" t="s">
        <v>46</v>
      </c>
      <c r="C22" s="745"/>
    </row>
  </sheetData>
  <printOptions horizontalCentered="1"/>
  <pageMargins left="0.78740157480315" right="0.78740157480315" top="0.78740157480315" bottom="0.393700787401575" header="0.51181" footer="0.51181"/>
  <pageSetup paperSize="9" scale="8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showGridLine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22.3725490196078" style="16"/>
    <col min="2" max="2" width="22.9450980392157" style="16"/>
    <col min="3" max="3" width="22.9450980392157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22.9450980392157" style="16"/>
    <col min="10" max="10" width="22.9450980392157" style="16"/>
    <col min="11" max="11" width="22.9450980392157" style="16"/>
    <col min="12" max="12" width="22.9450980392157" style="16"/>
    <col min="13" max="13" width="22.9450980392157" style="16"/>
    <col min="14" max="14" width="22.9450980392157" style="16"/>
    <col min="15" max="15" width="22.9450980392157" style="16"/>
    <col min="16" max="16" width="22.9450980392157" style="16"/>
    <col min="17" max="17" width="22.9450980392157" style="16"/>
    <col min="18" max="18" width="22.9450980392157" style="16"/>
    <col min="19" max="19" width="22.9450980392157" style="16"/>
  </cols>
  <sheetData>
    <row r="1" ht="35.25" customHeight="1">
      <c r="A1" s="746" t="s">
        <v>47</v>
      </c>
      <c r="B1" s="747"/>
      <c r="C1" s="748"/>
      <c r="D1" s="749"/>
      <c r="E1" s="750"/>
      <c r="F1" s="751"/>
      <c r="G1" s="752"/>
      <c r="H1" s="753"/>
      <c r="I1" s="754"/>
      <c r="J1" s="755"/>
      <c r="K1" s="756"/>
      <c r="L1" s="757"/>
      <c r="M1" s="758"/>
      <c r="N1" s="759"/>
      <c r="O1" s="760"/>
      <c r="P1" s="761"/>
      <c r="Q1" s="762"/>
      <c r="R1" s="763"/>
      <c r="S1" s="764"/>
    </row>
    <row r="2" customHeight="1">
      <c r="A2" s="765"/>
      <c r="B2" s="766"/>
      <c r="C2" s="767"/>
      <c r="D2" s="768"/>
      <c r="E2" s="769"/>
      <c r="F2" s="770"/>
      <c r="G2" s="771"/>
      <c r="H2" s="772"/>
      <c r="I2" s="773"/>
      <c r="J2" s="774"/>
      <c r="K2" s="775"/>
      <c r="L2" s="776"/>
      <c r="M2" s="777"/>
      <c r="N2" s="778"/>
      <c r="O2" s="779"/>
      <c r="P2" s="780"/>
      <c r="Q2" s="781"/>
      <c r="R2" s="782"/>
      <c r="S2" s="783"/>
    </row>
    <row r="3" ht="21" customHeight="1">
      <c r="A3" s="784"/>
      <c r="B3" s="785"/>
      <c r="C3" s="786"/>
      <c r="D3" s="787"/>
      <c r="E3" s="788"/>
      <c r="F3" s="789"/>
      <c r="G3" s="790"/>
      <c r="H3" s="791"/>
      <c r="I3" s="792"/>
      <c r="J3" s="793"/>
      <c r="K3" s="794"/>
      <c r="L3" s="795"/>
      <c r="M3" s="796"/>
      <c r="N3" s="797"/>
      <c r="O3" s="798"/>
      <c r="P3" s="799"/>
      <c r="Q3" s="800"/>
      <c r="R3" s="801"/>
      <c r="S3" s="802" t="s">
        <v>48</v>
      </c>
    </row>
    <row r="4" ht="21" customHeight="1">
      <c r="A4" s="803"/>
      <c r="B4" s="804"/>
      <c r="C4" s="805"/>
      <c r="D4" s="806"/>
      <c r="E4" s="807"/>
      <c r="F4" s="808"/>
      <c r="G4" s="809"/>
      <c r="H4" s="810"/>
      <c r="I4" s="811"/>
      <c r="J4" s="812"/>
      <c r="K4" s="813"/>
      <c r="L4" s="814"/>
      <c r="M4" s="815"/>
      <c r="N4" s="816"/>
      <c r="O4" s="817"/>
      <c r="P4" s="818"/>
      <c r="Q4" s="819"/>
      <c r="R4" s="820"/>
      <c r="S4" s="821" t="s">
        <v>49</v>
      </c>
    </row>
    <row r="5" ht="28.5" customHeight="1">
      <c r="A5" s="822" t="s">
        <v>50</v>
      </c>
      <c r="B5" s="823" t="s">
        <v>51</v>
      </c>
      <c r="C5" s="824"/>
      <c r="D5" s="825" t="s">
        <v>52</v>
      </c>
      <c r="E5" s="826"/>
      <c r="F5" s="827" t="s">
        <v>53</v>
      </c>
      <c r="G5" s="828"/>
      <c r="H5" s="829" t="s">
        <v>54</v>
      </c>
      <c r="I5" s="830"/>
      <c r="J5" s="831" t="s">
        <v>55</v>
      </c>
      <c r="K5" s="832"/>
      <c r="L5" s="833" t="s">
        <v>56</v>
      </c>
      <c r="M5" s="834"/>
      <c r="N5" s="835" t="s">
        <v>57</v>
      </c>
      <c r="O5" s="836"/>
      <c r="P5" s="837" t="s">
        <v>58</v>
      </c>
      <c r="Q5" s="838"/>
      <c r="R5" s="839" t="s">
        <v>59</v>
      </c>
      <c r="S5" s="840"/>
    </row>
    <row r="6" ht="28.5" customHeight="1">
      <c r="A6" s="841"/>
      <c r="B6" s="842" t="s">
        <v>60</v>
      </c>
      <c r="C6" s="843" t="s">
        <v>61</v>
      </c>
      <c r="D6" s="844" t="s">
        <v>60</v>
      </c>
      <c r="E6" s="845" t="s">
        <v>61</v>
      </c>
      <c r="F6" s="846" t="s">
        <v>60</v>
      </c>
      <c r="G6" s="847" t="s">
        <v>61</v>
      </c>
      <c r="H6" s="848" t="s">
        <v>60</v>
      </c>
      <c r="I6" s="849" t="s">
        <v>61</v>
      </c>
      <c r="J6" s="850" t="s">
        <v>60</v>
      </c>
      <c r="K6" s="851" t="s">
        <v>61</v>
      </c>
      <c r="L6" s="852" t="s">
        <v>60</v>
      </c>
      <c r="M6" s="853" t="s">
        <v>61</v>
      </c>
      <c r="N6" s="854" t="s">
        <v>60</v>
      </c>
      <c r="O6" s="855" t="s">
        <v>61</v>
      </c>
      <c r="P6" s="856" t="s">
        <v>60</v>
      </c>
      <c r="Q6" s="857" t="s">
        <v>61</v>
      </c>
      <c r="R6" s="858" t="s">
        <v>60</v>
      </c>
      <c r="S6" s="859" t="s">
        <v>61</v>
      </c>
    </row>
    <row r="7" ht="28.5" customHeight="1">
      <c r="A7" s="860" t="s">
        <v>62</v>
      </c>
      <c r="B7" s="861">
        <f>D7+F7+H7+J7+L7+N7+P7+R7</f>
        <v>71585610.87</v>
      </c>
      <c r="C7" s="861">
        <f>E7+G7+I7+K7+M7+O7+Q7+S7</f>
        <v>178434173.91</v>
      </c>
      <c r="D7" s="861">
        <f>D8+D9+D10+D11+D12+D13</f>
        <v>3105392.39</v>
      </c>
      <c r="E7" s="861">
        <f>E8+E9+E10+E11+E12+E13</f>
        <v>77433369.08</v>
      </c>
      <c r="F7" s="861">
        <f>F8+F9+F10+F11+F12+F13</f>
        <v>44633815.62</v>
      </c>
      <c r="G7" s="862">
        <f>G8+G9+G10+G11+G12+G13</f>
        <v>52123121.2</v>
      </c>
      <c r="H7" s="863">
        <f>H8+H9+H10+H11+H12+H13</f>
        <v>12833636.08</v>
      </c>
      <c r="I7" s="861">
        <f>I8+I9+I10+I11+I12+I13</f>
        <v>22108309.2</v>
      </c>
      <c r="J7" s="861">
        <f>J8+J9+J10+J11+J12</f>
        <v>2598317.84</v>
      </c>
      <c r="K7" s="861">
        <f>K8+K9+K10+K11+K12</f>
        <v>15978568.6</v>
      </c>
      <c r="L7" s="861">
        <f>L8+L9+L10+L11+L12</f>
        <v>7631399.83</v>
      </c>
      <c r="M7" s="861">
        <f>M8+M9+M10+M11+M12</f>
        <v>4041610.14</v>
      </c>
      <c r="N7" s="861">
        <f>N8+N9+N10+N11+N12</f>
        <v>396647.28</v>
      </c>
      <c r="O7" s="861">
        <f>O8+O9+O10+O11+O12</f>
        <v>2494949.33</v>
      </c>
      <c r="P7" s="861">
        <f>P8+P9+P10+P11+P12</f>
        <v>218429.01</v>
      </c>
      <c r="Q7" s="861">
        <f>Q8+Q9+Q10+Q11+Q12</f>
        <v>3417269.88</v>
      </c>
      <c r="R7" s="861">
        <f>R8+R9+R10+R11+R12</f>
        <v>167972.82</v>
      </c>
      <c r="S7" s="861">
        <f>S8+S9+S10+S11+S12</f>
        <v>836976.48</v>
      </c>
    </row>
    <row r="8" ht="28.5" customHeight="1">
      <c r="A8" s="864" t="s">
        <v>63</v>
      </c>
      <c r="B8" s="861">
        <f>D8+F8+H8+J8+L8+N8+P8+R8</f>
        <v>0</v>
      </c>
      <c r="C8" s="861">
        <f>E8+G8+I8+K8+M8+O8+Q8+S8</f>
        <v>0</v>
      </c>
      <c r="D8" s="865">
        <v>0</v>
      </c>
      <c r="E8" s="866">
        <v>0</v>
      </c>
      <c r="F8" s="867">
        <v>0</v>
      </c>
      <c r="G8" s="868">
        <v>0</v>
      </c>
      <c r="H8" s="869">
        <v>0</v>
      </c>
      <c r="I8" s="870">
        <v>0</v>
      </c>
      <c r="J8" s="871">
        <v>0</v>
      </c>
      <c r="K8" s="872">
        <v>0</v>
      </c>
      <c r="L8" s="873">
        <v>0</v>
      </c>
      <c r="M8" s="874">
        <v>0</v>
      </c>
      <c r="N8" s="875">
        <v>0</v>
      </c>
      <c r="O8" s="876">
        <v>0</v>
      </c>
      <c r="P8" s="877">
        <v>0</v>
      </c>
      <c r="Q8" s="878">
        <v>0</v>
      </c>
      <c r="R8" s="879">
        <v>0</v>
      </c>
      <c r="S8" s="880">
        <v>0</v>
      </c>
    </row>
    <row r="9" ht="28.5" customHeight="1">
      <c r="A9" s="881" t="s">
        <v>64</v>
      </c>
      <c r="B9" s="861">
        <f>D9+F9+H9+J9+L9+N9+P9+R9</f>
        <v>26295015.91</v>
      </c>
      <c r="C9" s="861">
        <f>E9+G9+I9+K9+M9+O9+Q9+S9</f>
        <v>110357483.98</v>
      </c>
      <c r="D9" s="882">
        <v>3105392.39</v>
      </c>
      <c r="E9" s="883">
        <v>77433369.08</v>
      </c>
      <c r="F9" s="884">
        <v>233669.55</v>
      </c>
      <c r="G9" s="885">
        <v>257605.45</v>
      </c>
      <c r="H9" s="886">
        <v>11943187.19</v>
      </c>
      <c r="I9" s="887">
        <v>5897135.02</v>
      </c>
      <c r="J9" s="888">
        <v>2598317.84</v>
      </c>
      <c r="K9" s="889">
        <v>15978568.6</v>
      </c>
      <c r="L9" s="890">
        <v>7631399.83</v>
      </c>
      <c r="M9" s="891">
        <v>4041610.14</v>
      </c>
      <c r="N9" s="892">
        <v>396647.28</v>
      </c>
      <c r="O9" s="893">
        <v>2494949.33</v>
      </c>
      <c r="P9" s="894">
        <v>218429.01</v>
      </c>
      <c r="Q9" s="895">
        <v>3417269.88</v>
      </c>
      <c r="R9" s="896">
        <v>167972.82</v>
      </c>
      <c r="S9" s="897">
        <v>836976.48</v>
      </c>
    </row>
    <row r="10" ht="28.5" customHeight="1">
      <c r="A10" s="898" t="s">
        <v>65</v>
      </c>
      <c r="B10" s="861">
        <f>D10+F10+H10+J10+L10+N10+P10+R10</f>
        <v>45290594.96</v>
      </c>
      <c r="C10" s="861">
        <f>E10+G10+I10+K10+M10+O10+Q10+S10</f>
        <v>68076689.93</v>
      </c>
      <c r="D10" s="899">
        <v>0</v>
      </c>
      <c r="E10" s="900">
        <v>0</v>
      </c>
      <c r="F10" s="901">
        <v>44400146.07</v>
      </c>
      <c r="G10" s="902">
        <v>51865515.75</v>
      </c>
      <c r="H10" s="903">
        <v>890448.89</v>
      </c>
      <c r="I10" s="904">
        <v>16211174.18</v>
      </c>
      <c r="J10" s="905">
        <v>0</v>
      </c>
      <c r="K10" s="906">
        <v>0</v>
      </c>
      <c r="L10" s="907">
        <v>0</v>
      </c>
      <c r="M10" s="908">
        <v>0</v>
      </c>
      <c r="N10" s="909">
        <v>0</v>
      </c>
      <c r="O10" s="910">
        <v>0</v>
      </c>
      <c r="P10" s="911">
        <v>0</v>
      </c>
      <c r="Q10" s="912">
        <v>0</v>
      </c>
      <c r="R10" s="913">
        <v>0</v>
      </c>
      <c r="S10" s="914">
        <v>0</v>
      </c>
    </row>
    <row r="11" ht="28.5" customHeight="1">
      <c r="A11" s="915" t="s">
        <v>66</v>
      </c>
      <c r="B11" s="861">
        <f>D11+F11+H11+J11+L11+N11+P11+R11</f>
        <v>0</v>
      </c>
      <c r="C11" s="861">
        <f>E11+G11+I11+K11+M11+O11+Q11+S11</f>
        <v>0</v>
      </c>
      <c r="D11" s="916">
        <v>0</v>
      </c>
      <c r="E11" s="917">
        <v>0</v>
      </c>
      <c r="F11" s="918">
        <v>0</v>
      </c>
      <c r="G11" s="919">
        <v>0</v>
      </c>
      <c r="H11" s="920">
        <v>0</v>
      </c>
      <c r="I11" s="921">
        <v>0</v>
      </c>
      <c r="J11" s="922">
        <v>0</v>
      </c>
      <c r="K11" s="923">
        <v>0</v>
      </c>
      <c r="L11" s="924">
        <v>0</v>
      </c>
      <c r="M11" s="925">
        <v>0</v>
      </c>
      <c r="N11" s="926">
        <v>0</v>
      </c>
      <c r="O11" s="927">
        <v>0</v>
      </c>
      <c r="P11" s="928">
        <v>0</v>
      </c>
      <c r="Q11" s="929">
        <v>0</v>
      </c>
      <c r="R11" s="930">
        <v>0</v>
      </c>
      <c r="S11" s="931">
        <v>0</v>
      </c>
    </row>
    <row r="12" ht="28.5" customHeight="1">
      <c r="A12" s="932" t="s">
        <v>67</v>
      </c>
      <c r="B12" s="861">
        <f>D12+F12+H12+J12+L12+N12+P12+R12</f>
        <v>0</v>
      </c>
      <c r="C12" s="861">
        <f>E12+G12+I12+K12+M12+O12+Q12+S12</f>
        <v>0</v>
      </c>
      <c r="D12" s="933">
        <v>0</v>
      </c>
      <c r="E12" s="934">
        <v>0</v>
      </c>
      <c r="F12" s="935">
        <v>0</v>
      </c>
      <c r="G12" s="936">
        <v>0</v>
      </c>
      <c r="H12" s="937">
        <v>0</v>
      </c>
      <c r="I12" s="938">
        <v>0</v>
      </c>
      <c r="J12" s="939">
        <v>0</v>
      </c>
      <c r="K12" s="940">
        <v>0</v>
      </c>
      <c r="L12" s="941">
        <v>0</v>
      </c>
      <c r="M12" s="942">
        <v>0</v>
      </c>
      <c r="N12" s="943">
        <v>0</v>
      </c>
      <c r="O12" s="944">
        <v>0</v>
      </c>
      <c r="P12" s="945">
        <v>0</v>
      </c>
      <c r="Q12" s="946">
        <v>0</v>
      </c>
      <c r="R12" s="947">
        <v>0</v>
      </c>
      <c r="S12" s="948">
        <v>0</v>
      </c>
    </row>
    <row r="13" ht="28.5" customHeight="1">
      <c r="A13" s="949" t="s">
        <v>68</v>
      </c>
      <c r="B13" s="861">
        <f>D13+F13+H13</f>
        <v>0</v>
      </c>
      <c r="C13" s="861">
        <f>E13+G13+I13</f>
        <v>0</v>
      </c>
      <c r="D13" s="950">
        <v>0</v>
      </c>
      <c r="E13" s="951">
        <v>0</v>
      </c>
      <c r="F13" s="952">
        <v>0</v>
      </c>
      <c r="G13" s="953">
        <v>0</v>
      </c>
      <c r="H13" s="954">
        <v>0</v>
      </c>
      <c r="I13" s="955">
        <v>0</v>
      </c>
      <c r="J13" s="956" t="s">
        <v>69</v>
      </c>
      <c r="K13" s="957" t="s">
        <v>69</v>
      </c>
      <c r="L13" s="958" t="s">
        <v>69</v>
      </c>
      <c r="M13" s="959" t="s">
        <v>69</v>
      </c>
      <c r="N13" s="960" t="s">
        <v>69</v>
      </c>
      <c r="O13" s="961" t="s">
        <v>69</v>
      </c>
      <c r="P13" s="962" t="s">
        <v>69</v>
      </c>
      <c r="Q13" s="963" t="s">
        <v>69</v>
      </c>
      <c r="R13" s="964" t="s">
        <v>69</v>
      </c>
      <c r="S13" s="965" t="s">
        <v>69</v>
      </c>
    </row>
    <row r="14" ht="28.5" customHeight="1">
      <c r="A14" s="966" t="s">
        <v>70</v>
      </c>
      <c r="B14" s="861">
        <f>D14+F14+H14+J14+L14+N14+P14+R14</f>
        <v>491.4</v>
      </c>
      <c r="C14" s="861">
        <f>E14+G14+I14+K14+M14+O14+Q14+S14</f>
        <v>1721191.48</v>
      </c>
      <c r="D14" s="861">
        <f>D15+D16</f>
        <v>0</v>
      </c>
      <c r="E14" s="861">
        <f>E15+E16</f>
        <v>0</v>
      </c>
      <c r="F14" s="861">
        <f>F15+F16</f>
        <v>0</v>
      </c>
      <c r="G14" s="862">
        <f>G15+G16</f>
        <v>0</v>
      </c>
      <c r="H14" s="863">
        <f>H15+H16</f>
        <v>0</v>
      </c>
      <c r="I14" s="861">
        <f>I15+I16</f>
        <v>1721191.48</v>
      </c>
      <c r="J14" s="861">
        <f>J15+J16</f>
        <v>491.4</v>
      </c>
      <c r="K14" s="861">
        <f>K15+K16</f>
        <v>0</v>
      </c>
      <c r="L14" s="861">
        <f>L15+L16</f>
        <v>0</v>
      </c>
      <c r="M14" s="861">
        <f>M15+M16</f>
        <v>0</v>
      </c>
      <c r="N14" s="861">
        <f>N15+N16</f>
        <v>0</v>
      </c>
      <c r="O14" s="861">
        <f>O15+O16</f>
        <v>0</v>
      </c>
      <c r="P14" s="861">
        <f>P15+P16</f>
        <v>0</v>
      </c>
      <c r="Q14" s="861">
        <f>Q15+Q16</f>
        <v>0</v>
      </c>
      <c r="R14" s="861">
        <f>R15+R16</f>
        <v>0</v>
      </c>
      <c r="S14" s="861">
        <f>S15+S16</f>
        <v>0</v>
      </c>
    </row>
    <row r="15" ht="28.5" customHeight="1">
      <c r="A15" s="967" t="s">
        <v>71</v>
      </c>
      <c r="B15" s="861">
        <f>D15+F15+H15+J15+L15+N15+P15+R15</f>
        <v>0</v>
      </c>
      <c r="C15" s="861">
        <f>E15+G15+I15+K15+M15+O15+Q15+S15</f>
        <v>0</v>
      </c>
      <c r="D15" s="968">
        <v>0</v>
      </c>
      <c r="E15" s="969">
        <v>0</v>
      </c>
      <c r="F15" s="970">
        <v>0</v>
      </c>
      <c r="G15" s="971">
        <v>0</v>
      </c>
      <c r="H15" s="972">
        <v>0</v>
      </c>
      <c r="I15" s="973">
        <v>0</v>
      </c>
      <c r="J15" s="974">
        <v>0</v>
      </c>
      <c r="K15" s="975">
        <v>0</v>
      </c>
      <c r="L15" s="976">
        <v>0</v>
      </c>
      <c r="M15" s="977">
        <v>0</v>
      </c>
      <c r="N15" s="978">
        <v>0</v>
      </c>
      <c r="O15" s="979">
        <v>0</v>
      </c>
      <c r="P15" s="980">
        <v>0</v>
      </c>
      <c r="Q15" s="981">
        <v>0</v>
      </c>
      <c r="R15" s="982">
        <v>0</v>
      </c>
      <c r="S15" s="983">
        <v>0</v>
      </c>
    </row>
    <row r="16" ht="28.5" customHeight="1">
      <c r="A16" s="984" t="s">
        <v>72</v>
      </c>
      <c r="B16" s="861">
        <f>D16+F16+H16+J16+L16+N16+P16+R16</f>
        <v>491.4</v>
      </c>
      <c r="C16" s="861">
        <f>E16+G16+I16+K16+M16+O16+Q16+S16</f>
        <v>1721191.48</v>
      </c>
      <c r="D16" s="985">
        <v>0</v>
      </c>
      <c r="E16" s="986">
        <v>0</v>
      </c>
      <c r="F16" s="987">
        <v>0</v>
      </c>
      <c r="G16" s="988">
        <v>0</v>
      </c>
      <c r="H16" s="989">
        <v>0</v>
      </c>
      <c r="I16" s="990">
        <v>1721191.48</v>
      </c>
      <c r="J16" s="991">
        <v>491.4</v>
      </c>
      <c r="K16" s="992">
        <v>0</v>
      </c>
      <c r="L16" s="993">
        <v>0</v>
      </c>
      <c r="M16" s="994">
        <v>0</v>
      </c>
      <c r="N16" s="995">
        <v>0</v>
      </c>
      <c r="O16" s="996">
        <v>0</v>
      </c>
      <c r="P16" s="997">
        <v>0</v>
      </c>
      <c r="Q16" s="998">
        <v>0</v>
      </c>
      <c r="R16" s="999">
        <v>0</v>
      </c>
      <c r="S16" s="1000">
        <v>0</v>
      </c>
    </row>
    <row r="17" ht="28.5" customHeight="1">
      <c r="A17" s="1001" t="s">
        <v>73</v>
      </c>
      <c r="B17" s="861">
        <f>D17+F17+H17+J17+L17+N17+P17+R17</f>
        <v>71585119.47</v>
      </c>
      <c r="C17" s="861">
        <f>E17+G17+I17+K17+M17+O17+Q17+S17</f>
        <v>176712982.43</v>
      </c>
      <c r="D17" s="861">
        <f>D7-D14</f>
        <v>3105392.39</v>
      </c>
      <c r="E17" s="861">
        <f>E7-E14</f>
        <v>77433369.08</v>
      </c>
      <c r="F17" s="1002">
        <f>F7-F14</f>
        <v>44633815.62</v>
      </c>
      <c r="G17" s="1003">
        <f>G7-G14</f>
        <v>52123121.2</v>
      </c>
      <c r="H17" s="863">
        <f>H7-H14</f>
        <v>12833636.08</v>
      </c>
      <c r="I17" s="861">
        <f>I7-I14</f>
        <v>20387117.72</v>
      </c>
      <c r="J17" s="861">
        <f>J7-J14</f>
        <v>2597826.44</v>
      </c>
      <c r="K17" s="861">
        <f>K7-K14</f>
        <v>15978568.6</v>
      </c>
      <c r="L17" s="861">
        <f>L7-L14</f>
        <v>7631399.83</v>
      </c>
      <c r="M17" s="861">
        <f>M7-M14</f>
        <v>4041610.14</v>
      </c>
      <c r="N17" s="861">
        <f>N7-N14</f>
        <v>396647.28</v>
      </c>
      <c r="O17" s="861">
        <f>O7-O14</f>
        <v>2494949.33</v>
      </c>
      <c r="P17" s="861">
        <f>P7-P14</f>
        <v>218429.01</v>
      </c>
      <c r="Q17" s="861">
        <f>Q7-Q14</f>
        <v>3417269.88</v>
      </c>
      <c r="R17" s="861">
        <f>R7-R14</f>
        <v>167972.82</v>
      </c>
      <c r="S17" s="861">
        <f>S7-S14</f>
        <v>836976.48</v>
      </c>
    </row>
    <row r="18" ht="28.5" customHeight="1">
      <c r="A18" s="1004"/>
      <c r="B18" s="1005"/>
      <c r="C18" s="1006"/>
      <c r="D18" s="1007"/>
      <c r="E18" s="1008"/>
      <c r="F18" s="1009"/>
      <c r="G18" s="1010"/>
      <c r="H18" s="1011"/>
      <c r="I18" s="1012"/>
      <c r="J18" s="1013"/>
      <c r="K18" s="1014"/>
      <c r="L18" s="1015"/>
      <c r="M18" s="1016"/>
      <c r="N18" s="1017"/>
      <c r="O18" s="1018"/>
      <c r="P18" s="1019"/>
      <c r="Q18" s="1020"/>
      <c r="R18" s="1021"/>
      <c r="S18" s="1022" t="s">
        <v>74</v>
      </c>
    </row>
  </sheetData>
  <mergeCells>
    <mergeCell ref="A1:S1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showZero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42.1647058823529" style="16"/>
    <col min="2" max="2" width="25.8117647058824" style="16"/>
    <col min="3" max="3" width="25.8117647058824" style="16"/>
    <col min="4" max="4" width="25.8117647058824" style="16"/>
    <col min="5" max="5" width="25.8117647058824" style="16"/>
    <col min="6" max="6" width="25.8117647058824" style="16"/>
    <col min="7" max="7" width="25.8117647058824" style="16"/>
    <col min="8" max="8" width="25.8117647058824" style="16"/>
    <col min="9" max="9" width="25.8117647058824" style="16"/>
    <col min="10" max="10" width="25.8117647058824" style="16"/>
  </cols>
  <sheetData>
    <row r="1" ht="1652.65">
      <c r="A1" s="1023"/>
      <c r="B1" s="1024"/>
      <c r="C1" s="1025"/>
      <c r="D1" s="1026"/>
      <c r="E1" s="1027"/>
      <c r="F1" s="1028"/>
      <c r="G1" s="1029"/>
      <c r="H1" s="1030"/>
      <c r="I1" s="1031"/>
      <c r="J1" s="1032"/>
    </row>
    <row r="2" ht="32.25" customHeight="1">
      <c r="A2" s="1033" t="s">
        <v>75</v>
      </c>
      <c r="B2" s="1034"/>
      <c r="C2" s="1035"/>
      <c r="D2" s="1036"/>
      <c r="E2" s="1037"/>
      <c r="F2" s="1038"/>
      <c r="G2" s="1039"/>
      <c r="H2" s="1040"/>
      <c r="I2" s="1041"/>
      <c r="J2" s="1042"/>
    </row>
    <row r="3" ht="18" customHeight="1">
      <c r="A3" s="1043"/>
      <c r="B3" s="1044"/>
      <c r="C3" s="1045"/>
      <c r="D3" s="1046"/>
      <c r="E3" s="1047"/>
      <c r="F3" s="1048"/>
      <c r="G3" s="1049"/>
      <c r="H3" s="1050"/>
      <c r="I3" s="1051"/>
      <c r="J3" s="1052" t="s">
        <v>76</v>
      </c>
    </row>
    <row r="4" ht="18" customHeight="1">
      <c r="A4" s="1053"/>
      <c r="B4" s="1054"/>
      <c r="C4" s="1055"/>
      <c r="D4" s="1056"/>
      <c r="E4" s="1057"/>
      <c r="F4" s="1058"/>
      <c r="G4" s="1059"/>
      <c r="H4" s="1060"/>
      <c r="I4" s="1061"/>
      <c r="J4" s="1062" t="s">
        <v>49</v>
      </c>
    </row>
    <row r="5" ht="28.5" customHeight="1">
      <c r="A5" s="1063" t="s">
        <v>77</v>
      </c>
      <c r="B5" s="1064" t="s">
        <v>78</v>
      </c>
      <c r="C5" s="1065" t="s">
        <v>79</v>
      </c>
      <c r="D5" s="1066" t="s">
        <v>80</v>
      </c>
      <c r="E5" s="1067" t="s">
        <v>81</v>
      </c>
      <c r="F5" s="1068" t="s">
        <v>82</v>
      </c>
      <c r="G5" s="1069" t="s">
        <v>83</v>
      </c>
      <c r="H5" s="1070" t="s">
        <v>57</v>
      </c>
      <c r="I5" s="1071" t="s">
        <v>58</v>
      </c>
      <c r="J5" s="1072" t="s">
        <v>59</v>
      </c>
    </row>
    <row r="6" ht="27" customHeight="1">
      <c r="A6" s="1073" t="s">
        <v>84</v>
      </c>
      <c r="B6" s="1074">
        <f>C6+D6+E6+F6+G6+H6+I6+J6</f>
        <v>1335125381.19</v>
      </c>
      <c r="C6" s="1074">
        <v>700315154.27</v>
      </c>
      <c r="D6" s="1074">
        <v>29011069.68</v>
      </c>
      <c r="E6" s="1074">
        <v>164777956.37</v>
      </c>
      <c r="F6" s="1074">
        <v>291329119.4</v>
      </c>
      <c r="G6" s="1074">
        <v>76652124.03</v>
      </c>
      <c r="H6" s="1074">
        <v>23240786.82</v>
      </c>
      <c r="I6" s="1074">
        <v>29276028.77</v>
      </c>
      <c r="J6" s="1074">
        <v>20523141.85</v>
      </c>
    </row>
    <row r="7" ht="27" customHeight="1">
      <c r="A7" s="1075" t="s">
        <v>85</v>
      </c>
      <c r="B7" s="1074">
        <f>C7+D7+E7+F7+G7+H7+I7+J7</f>
        <v>662481374.59</v>
      </c>
      <c r="C7" s="1074">
        <v>301732400</v>
      </c>
      <c r="D7" s="1074">
        <v>7897800</v>
      </c>
      <c r="E7" s="1074">
        <v>103595570.36</v>
      </c>
      <c r="F7" s="1074">
        <v>193104922.05</v>
      </c>
      <c r="G7" s="1074">
        <v>24348708</v>
      </c>
      <c r="H7" s="1074">
        <v>10036707.47</v>
      </c>
      <c r="I7" s="1074">
        <v>14284516.73</v>
      </c>
      <c r="J7" s="1074">
        <v>7480749.98</v>
      </c>
    </row>
    <row r="8" ht="27" customHeight="1">
      <c r="A8" s="1076" t="s">
        <v>86</v>
      </c>
      <c r="B8" s="1074">
        <f>C8+D8+E8+F8+G8+H8+I8+J8</f>
        <v>1004099.64</v>
      </c>
      <c r="C8" s="1074">
        <v>526601.45</v>
      </c>
      <c r="D8" s="1074">
        <v>98342.57</v>
      </c>
      <c r="E8" s="1074">
        <v>84075.67</v>
      </c>
      <c r="F8" s="1074">
        <v>184959.89</v>
      </c>
      <c r="G8" s="1074">
        <v>25806.02</v>
      </c>
      <c r="H8" s="1074">
        <v>29199.42</v>
      </c>
      <c r="I8" s="1074">
        <v>37817.48</v>
      </c>
      <c r="J8" s="1074">
        <v>17297.14</v>
      </c>
    </row>
    <row r="9" ht="27" customHeight="1">
      <c r="A9" s="1077" t="s">
        <v>87</v>
      </c>
      <c r="B9" s="1074">
        <f>C9+D9+E9+F9+G9+H9+I9+J9</f>
        <v>92337100.08</v>
      </c>
      <c r="C9" s="1074">
        <v>0</v>
      </c>
      <c r="D9" s="1074">
        <v>20973448.08</v>
      </c>
      <c r="E9" s="1074">
        <v>60360000</v>
      </c>
      <c r="F9" s="1074">
        <v>0</v>
      </c>
      <c r="G9" s="1074">
        <v>11003652</v>
      </c>
      <c r="H9" s="1074">
        <v>0</v>
      </c>
      <c r="I9" s="1074">
        <v>0</v>
      </c>
      <c r="J9" s="1074">
        <v>0</v>
      </c>
    </row>
    <row r="10" ht="27" customHeight="1">
      <c r="A10" s="1078" t="s">
        <v>88</v>
      </c>
      <c r="B10" s="1074">
        <f>C10+D10+E10</f>
        <v>0</v>
      </c>
      <c r="C10" s="1074">
        <v>0</v>
      </c>
      <c r="D10" s="1074">
        <v>0</v>
      </c>
      <c r="E10" s="1074">
        <v>0</v>
      </c>
      <c r="F10" s="1074"/>
      <c r="G10" s="1074"/>
      <c r="H10" s="1074"/>
      <c r="I10" s="1074"/>
      <c r="J10" s="1074"/>
    </row>
    <row r="11" ht="27" customHeight="1">
      <c r="A11" s="1079" t="s">
        <v>89</v>
      </c>
      <c r="B11" s="1074">
        <f>C11+D11+E11+F11+G11+H11+I11+J11</f>
        <v>7526637.45</v>
      </c>
      <c r="C11" s="1074">
        <v>6857654.44</v>
      </c>
      <c r="D11" s="1074">
        <v>0</v>
      </c>
      <c r="E11" s="1074">
        <v>31796.84</v>
      </c>
      <c r="F11" s="1074">
        <v>483516.95</v>
      </c>
      <c r="G11" s="1074">
        <v>0</v>
      </c>
      <c r="H11" s="1074">
        <v>74879.93</v>
      </c>
      <c r="I11" s="1074">
        <v>53694.56</v>
      </c>
      <c r="J11" s="1074">
        <v>25094.73</v>
      </c>
    </row>
    <row r="12" ht="27" customHeight="1">
      <c r="A12" s="1080" t="s">
        <v>90</v>
      </c>
      <c r="B12" s="1074">
        <f>C12+D12+E12+F12+I12</f>
        <v>6642667.71</v>
      </c>
      <c r="C12" s="1074">
        <v>4698498.38</v>
      </c>
      <c r="D12" s="1074">
        <v>41479.03</v>
      </c>
      <c r="E12" s="1074">
        <v>706513.5</v>
      </c>
      <c r="F12" s="1074">
        <v>1196176.8</v>
      </c>
      <c r="G12" s="1074"/>
      <c r="H12" s="1074"/>
      <c r="I12" s="1074">
        <v>0</v>
      </c>
      <c r="J12" s="1074"/>
    </row>
    <row r="13" ht="27" customHeight="1">
      <c r="A13" s="1081" t="s">
        <v>91</v>
      </c>
      <c r="B13" s="1074">
        <f>C13</f>
        <v>0</v>
      </c>
      <c r="C13" s="1074">
        <v>0</v>
      </c>
      <c r="D13" s="1074"/>
      <c r="E13" s="1074"/>
      <c r="F13" s="1074"/>
      <c r="G13" s="1074"/>
      <c r="H13" s="1074"/>
      <c r="I13" s="1074"/>
      <c r="J13" s="1074"/>
    </row>
    <row r="14" ht="27" customHeight="1">
      <c r="A14" s="1082" t="s">
        <v>92</v>
      </c>
      <c r="B14" s="1074">
        <f>C14</f>
        <v>0</v>
      </c>
      <c r="C14" s="1074">
        <v>0</v>
      </c>
      <c r="D14" s="1074"/>
      <c r="E14" s="1074"/>
      <c r="F14" s="1074"/>
      <c r="G14" s="1074"/>
      <c r="H14" s="1074"/>
      <c r="I14" s="1074"/>
      <c r="J14" s="1074"/>
    </row>
    <row r="15" ht="27" customHeight="1">
      <c r="A15" s="1083" t="s">
        <v>93</v>
      </c>
      <c r="B15" s="1074">
        <f>C15+D15+E15+F15+G15+H15+I15+J15</f>
        <v>1229997518.23</v>
      </c>
      <c r="C15" s="1074">
        <v>625987177.58</v>
      </c>
      <c r="D15" s="1074">
        <v>21521764.1</v>
      </c>
      <c r="E15" s="1074">
        <v>157224474.73</v>
      </c>
      <c r="F15" s="1074">
        <v>277948377.24</v>
      </c>
      <c r="G15" s="1074">
        <v>80241913.72</v>
      </c>
      <c r="H15" s="1074">
        <v>21142484.77</v>
      </c>
      <c r="I15" s="1074">
        <v>26077187.9</v>
      </c>
      <c r="J15" s="1074">
        <v>19854138.19</v>
      </c>
    </row>
    <row r="16" ht="27" customHeight="1">
      <c r="A16" s="1084" t="s">
        <v>94</v>
      </c>
      <c r="B16" s="1074">
        <f>C16+D16+E16+F16+G16+H16+I16+J16</f>
        <v>638232501.38</v>
      </c>
      <c r="C16" s="1074">
        <v>305199259.68</v>
      </c>
      <c r="D16" s="1074">
        <v>21507083.42</v>
      </c>
      <c r="E16" s="1074">
        <v>157224474.73</v>
      </c>
      <c r="F16" s="1074">
        <v>81582499.28</v>
      </c>
      <c r="G16" s="1074">
        <v>44810307.7</v>
      </c>
      <c r="H16" s="1074">
        <v>9602974.78</v>
      </c>
      <c r="I16" s="1074">
        <v>5981302.68</v>
      </c>
      <c r="J16" s="1074">
        <v>12324599.11</v>
      </c>
    </row>
    <row r="17" ht="27" customHeight="1">
      <c r="A17" s="1085" t="s">
        <v>95</v>
      </c>
      <c r="B17" s="1074">
        <f>C17+D17+E17+F17+G17+H17+I17+J17</f>
        <v>919225.71</v>
      </c>
      <c r="C17" s="1074">
        <v>0</v>
      </c>
      <c r="D17" s="1074">
        <v>0</v>
      </c>
      <c r="E17" s="1074">
        <v>0</v>
      </c>
      <c r="F17" s="1074">
        <v>0</v>
      </c>
      <c r="G17" s="1074">
        <v>0</v>
      </c>
      <c r="H17" s="1074">
        <v>919225.71</v>
      </c>
      <c r="I17" s="1074">
        <v>0</v>
      </c>
      <c r="J17" s="1074">
        <v>0</v>
      </c>
    </row>
    <row r="18" ht="27" customHeight="1">
      <c r="A18" s="1086" t="s">
        <v>96</v>
      </c>
      <c r="B18" s="1074">
        <f>C18+D18+E18+F18+I18</f>
        <v>9001497.66</v>
      </c>
      <c r="C18" s="1074">
        <v>7852376.6</v>
      </c>
      <c r="D18" s="1074">
        <v>14680.68</v>
      </c>
      <c r="E18" s="1074">
        <v>0</v>
      </c>
      <c r="F18" s="1074">
        <v>1134440.38</v>
      </c>
      <c r="G18" s="1074"/>
      <c r="H18" s="1074"/>
      <c r="I18" s="1074">
        <v>0</v>
      </c>
      <c r="J18" s="1074"/>
    </row>
    <row r="19" ht="27" customHeight="1">
      <c r="A19" s="1087" t="s">
        <v>97</v>
      </c>
      <c r="B19" s="1074">
        <f>C19</f>
        <v>0</v>
      </c>
      <c r="C19" s="1074">
        <v>0</v>
      </c>
      <c r="D19" s="1074"/>
      <c r="E19" s="1074"/>
      <c r="F19" s="1074"/>
      <c r="G19" s="1074"/>
      <c r="H19" s="1074"/>
      <c r="I19" s="1074"/>
      <c r="J19" s="1074"/>
    </row>
    <row r="20" ht="27" customHeight="1">
      <c r="A20" s="1088" t="s">
        <v>98</v>
      </c>
      <c r="B20" s="1074">
        <f>C20</f>
        <v>0</v>
      </c>
      <c r="C20" s="1074">
        <v>0</v>
      </c>
      <c r="D20" s="1074"/>
      <c r="E20" s="1074"/>
      <c r="F20" s="1074"/>
      <c r="G20" s="1074"/>
      <c r="H20" s="1074"/>
      <c r="I20" s="1074"/>
      <c r="J20" s="1074"/>
    </row>
    <row r="21" ht="27" customHeight="1">
      <c r="A21" s="1089" t="s">
        <v>99</v>
      </c>
      <c r="B21" s="1074">
        <f>C21+D21+E21+F21+G21+H21+I21+J21</f>
        <v>105127862.96</v>
      </c>
      <c r="C21" s="1074">
        <v>74327976.69</v>
      </c>
      <c r="D21" s="1074">
        <v>7489305.58</v>
      </c>
      <c r="E21" s="1074">
        <v>7553481.64</v>
      </c>
      <c r="F21" s="1074">
        <v>13380742.16</v>
      </c>
      <c r="G21" s="1074">
        <v>-3589789.69</v>
      </c>
      <c r="H21" s="1074">
        <v>2098302.05</v>
      </c>
      <c r="I21" s="1074">
        <v>3198840.87</v>
      </c>
      <c r="J21" s="1074">
        <v>669003.66</v>
      </c>
    </row>
    <row r="22" ht="27" customHeight="1">
      <c r="A22" s="1090" t="s">
        <v>100</v>
      </c>
      <c r="B22" s="1074">
        <f>C22+D22+E22+F22+G22+H22+I22+J22</f>
        <v>176712982.43</v>
      </c>
      <c r="C22" s="1074">
        <v>77433369.08</v>
      </c>
      <c r="D22" s="1074">
        <v>52123121.2</v>
      </c>
      <c r="E22" s="1074">
        <v>20387117.72</v>
      </c>
      <c r="F22" s="1074">
        <v>15978568.6</v>
      </c>
      <c r="G22" s="1074">
        <v>4041610.14</v>
      </c>
      <c r="H22" s="1074">
        <v>2494949.33</v>
      </c>
      <c r="I22" s="1074">
        <v>3417269.88</v>
      </c>
      <c r="J22" s="1074">
        <v>836976.48</v>
      </c>
    </row>
    <row r="23" ht="18" customHeight="1">
      <c r="A23" s="1091"/>
      <c r="B23" s="1092"/>
      <c r="C23" s="1093"/>
      <c r="D23" s="1094"/>
      <c r="E23" s="1095"/>
      <c r="F23" s="1096"/>
      <c r="G23" s="1097"/>
      <c r="H23" s="1098"/>
      <c r="I23" s="1099"/>
      <c r="J23" s="1100" t="s">
        <v>101</v>
      </c>
    </row>
  </sheetData>
  <mergeCells>
    <mergeCell ref="A2:J2"/>
  </mergeCells>
  <printOptions horizontalCentered="1"/>
  <pageMargins left="0.78740157480315" right="0.78740157480315" top="0.78740157480315" bottom="0.393700787401575" header="0.51181" footer="0.51181"/>
  <pageSetup paperSize="9" scale="75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40.5843137254902" style="16"/>
    <col min="2" max="2" width="27.1058823529412" style="16"/>
    <col min="3" max="3" width="40.443137254902" style="16"/>
    <col min="4" max="4" width="27.1058823529412" style="16"/>
  </cols>
  <sheetData>
    <row r="1" ht="35.25" customHeight="1">
      <c r="A1" s="1101" t="s">
        <v>102</v>
      </c>
      <c r="B1" s="1102"/>
      <c r="C1" s="1103"/>
      <c r="D1" s="1104"/>
    </row>
    <row r="2" customHeight="1">
      <c r="A2" s="1105"/>
      <c r="B2" s="1106"/>
      <c r="C2" s="1107"/>
      <c r="D2" s="1108"/>
    </row>
    <row r="3" ht="18.75" customHeight="1">
      <c r="A3" s="1109"/>
      <c r="B3" s="1110"/>
      <c r="C3" s="1111"/>
      <c r="D3" s="1112" t="s">
        <v>103</v>
      </c>
    </row>
    <row r="4" ht="18.75" customHeight="1">
      <c r="A4" s="1113"/>
      <c r="B4" s="1114"/>
      <c r="C4" s="1115"/>
      <c r="D4" s="1116" t="s">
        <v>49</v>
      </c>
    </row>
    <row r="5" ht="35.25" customHeight="1">
      <c r="A5" s="1117" t="s">
        <v>50</v>
      </c>
      <c r="B5" s="1118" t="s">
        <v>104</v>
      </c>
      <c r="C5" s="1119" t="s">
        <v>50</v>
      </c>
      <c r="D5" s="1120" t="s">
        <v>104</v>
      </c>
    </row>
    <row r="6" ht="27" customHeight="1">
      <c r="A6" s="1121" t="s">
        <v>105</v>
      </c>
      <c r="B6" s="1122">
        <v>301732400</v>
      </c>
      <c r="C6" s="1123" t="s">
        <v>106</v>
      </c>
      <c r="D6" s="1124">
        <v>290568681.38</v>
      </c>
    </row>
    <row r="7" ht="27" customHeight="1">
      <c r="A7" s="1125" t="s">
        <v>107</v>
      </c>
      <c r="B7" s="1126">
        <v>526601.45</v>
      </c>
      <c r="C7" s="1127" t="s">
        <v>108</v>
      </c>
      <c r="D7" s="1128">
        <v>1057296.7</v>
      </c>
    </row>
    <row r="8" ht="27" customHeight="1">
      <c r="A8" s="1129" t="s">
        <v>109</v>
      </c>
      <c r="B8" s="1130">
        <v>0</v>
      </c>
      <c r="C8" s="1131" t="s">
        <v>110</v>
      </c>
      <c r="D8" s="1132">
        <v>0</v>
      </c>
    </row>
    <row r="9" ht="27" customHeight="1">
      <c r="A9" s="1133" t="s">
        <v>111</v>
      </c>
      <c r="B9" s="1134">
        <v>0</v>
      </c>
      <c r="C9" s="1135" t="s">
        <v>112</v>
      </c>
      <c r="D9" s="1136">
        <v>14630578.3</v>
      </c>
    </row>
    <row r="10" ht="27" customHeight="1">
      <c r="A10" s="1137" t="s">
        <v>113</v>
      </c>
      <c r="B10" s="1138">
        <v>6857654.44</v>
      </c>
      <c r="C10" s="1139" t="s">
        <v>114</v>
      </c>
      <c r="D10" s="1140">
        <v>0</v>
      </c>
    </row>
    <row r="11" ht="27" customHeight="1">
      <c r="A11" s="1141" t="s">
        <v>115</v>
      </c>
      <c r="B11" s="1142">
        <v>4698498.38</v>
      </c>
      <c r="C11" s="1143" t="s">
        <v>116</v>
      </c>
      <c r="D11" s="1144">
        <v>7852376.6</v>
      </c>
    </row>
    <row r="12" ht="27" customHeight="1">
      <c r="A12" s="1145" t="s">
        <v>117</v>
      </c>
      <c r="B12" s="861">
        <f>B6+B7+B8+B9+B10+B11</f>
        <v>313815154.27</v>
      </c>
      <c r="C12" s="1146" t="s">
        <v>118</v>
      </c>
      <c r="D12" s="861">
        <f>D6+D8+D9+D10+D11</f>
        <v>313051636.28</v>
      </c>
    </row>
    <row r="13" ht="27" customHeight="1">
      <c r="A13" s="1147" t="s">
        <v>119</v>
      </c>
      <c r="B13" s="1148">
        <v>386500000</v>
      </c>
      <c r="C13" s="1149" t="s">
        <v>120</v>
      </c>
      <c r="D13" s="1150">
        <v>0</v>
      </c>
    </row>
    <row r="14" ht="27" customHeight="1">
      <c r="A14" s="1151" t="s">
        <v>121</v>
      </c>
      <c r="B14" s="1152">
        <v>0</v>
      </c>
      <c r="C14" s="1153" t="s">
        <v>122</v>
      </c>
      <c r="D14" s="1154">
        <v>0</v>
      </c>
    </row>
    <row r="15" ht="27" customHeight="1">
      <c r="A15" s="1155" t="s">
        <v>123</v>
      </c>
      <c r="B15" s="1156">
        <v>0</v>
      </c>
      <c r="C15" s="1157" t="s">
        <v>124</v>
      </c>
      <c r="D15" s="1158">
        <v>312935541.3</v>
      </c>
    </row>
    <row r="16" ht="27" customHeight="1">
      <c r="A16" s="1159" t="s">
        <v>125</v>
      </c>
      <c r="B16" s="1160">
        <v>0</v>
      </c>
      <c r="C16" s="1161" t="s">
        <v>126</v>
      </c>
      <c r="D16" s="1162">
        <v>0</v>
      </c>
    </row>
    <row r="17" ht="27" customHeight="1">
      <c r="A17" s="1163" t="s">
        <v>127</v>
      </c>
      <c r="B17" s="861">
        <f>B12+B13+B15</f>
        <v>700315154.27</v>
      </c>
      <c r="C17" s="1164" t="s">
        <v>128</v>
      </c>
      <c r="D17" s="861">
        <f>D12+D13+D15</f>
        <v>625987177.58</v>
      </c>
    </row>
    <row r="18" ht="27" customHeight="1">
      <c r="A18" s="1165"/>
      <c r="B18" s="1166"/>
      <c r="C18" s="1167" t="s">
        <v>129</v>
      </c>
      <c r="D18" s="861">
        <f>B17-D17</f>
        <v>74327976.6899999</v>
      </c>
    </row>
    <row r="19" ht="27" customHeight="1">
      <c r="A19" s="1168" t="s">
        <v>130</v>
      </c>
      <c r="B19" s="1169">
        <v>3105392.39</v>
      </c>
      <c r="C19" s="1170" t="s">
        <v>131</v>
      </c>
      <c r="D19" s="1002">
        <f>B19+D18</f>
        <v>77433369.0799999</v>
      </c>
    </row>
    <row r="20" ht="27" customHeight="1">
      <c r="A20" s="1171" t="s">
        <v>132</v>
      </c>
      <c r="B20" s="861">
        <f>B17+B19</f>
        <v>703420546.66</v>
      </c>
      <c r="C20" s="1172" t="s">
        <v>133</v>
      </c>
      <c r="D20" s="1173">
        <f>D17+D19</f>
        <v>703420546.66</v>
      </c>
    </row>
    <row r="21" ht="18.75" customHeight="1">
      <c r="A21" s="1174"/>
      <c r="B21" s="1175"/>
      <c r="C21" s="1176"/>
      <c r="D21" s="1177" t="s">
        <v>134</v>
      </c>
    </row>
  </sheetData>
  <mergeCells>
    <mergeCell ref="A1:D1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6.5686274509804" style="16"/>
    <col min="2" max="2" width="27.1058823529412" style="16"/>
    <col min="3" max="3" width="36.5686274509804" style="16"/>
    <col min="4" max="4" width="27.1058823529412" style="16"/>
  </cols>
  <sheetData>
    <row r="1" ht="35.25" customHeight="1">
      <c r="A1" s="1178" t="s">
        <v>135</v>
      </c>
      <c r="B1" s="1179"/>
      <c r="C1" s="1180"/>
      <c r="D1" s="1181"/>
    </row>
    <row r="2" ht="18.75" customHeight="1">
      <c r="A2" s="1182"/>
      <c r="B2" s="1183"/>
      <c r="C2" s="1184"/>
      <c r="D2" s="1185" t="s">
        <v>136</v>
      </c>
    </row>
    <row r="3" ht="18.75" customHeight="1">
      <c r="A3" s="1186"/>
      <c r="B3" s="1187"/>
      <c r="C3" s="1188"/>
      <c r="D3" s="1189" t="s">
        <v>49</v>
      </c>
    </row>
    <row r="4" ht="35.25" customHeight="1">
      <c r="A4" s="1190" t="s">
        <v>137</v>
      </c>
      <c r="B4" s="1191" t="s">
        <v>138</v>
      </c>
      <c r="C4" s="1192" t="s">
        <v>137</v>
      </c>
      <c r="D4" s="1193" t="s">
        <v>138</v>
      </c>
    </row>
    <row r="5" ht="27" customHeight="1">
      <c r="A5" s="1194" t="s">
        <v>139</v>
      </c>
      <c r="B5" s="1195">
        <v>7897800</v>
      </c>
      <c r="C5" s="1196" t="s">
        <v>140</v>
      </c>
      <c r="D5" s="1197">
        <v>20271651</v>
      </c>
    </row>
    <row r="6" ht="27" customHeight="1">
      <c r="A6" s="1198" t="s">
        <v>141</v>
      </c>
      <c r="B6" s="1199">
        <v>124400</v>
      </c>
      <c r="C6" s="1200" t="s">
        <v>142</v>
      </c>
      <c r="D6" s="1201">
        <v>1053751.42</v>
      </c>
    </row>
    <row r="7" ht="27" customHeight="1">
      <c r="A7" s="1202" t="s">
        <v>143</v>
      </c>
      <c r="B7" s="1203">
        <v>0</v>
      </c>
      <c r="C7" s="1204" t="s">
        <v>144</v>
      </c>
      <c r="D7" s="1205">
        <v>181681</v>
      </c>
    </row>
    <row r="8" ht="27" customHeight="1">
      <c r="A8" s="1206" t="s">
        <v>145</v>
      </c>
      <c r="B8" s="1207">
        <v>98342.57</v>
      </c>
      <c r="C8" s="1208"/>
      <c r="D8" s="1209"/>
    </row>
    <row r="9" ht="27" customHeight="1">
      <c r="A9" s="1210" t="s">
        <v>146</v>
      </c>
      <c r="B9" s="1211">
        <v>20973448.08</v>
      </c>
      <c r="C9" s="1212"/>
      <c r="D9" s="1213"/>
    </row>
    <row r="10" ht="27" customHeight="1">
      <c r="A10" s="1214" t="s">
        <v>147</v>
      </c>
      <c r="B10" s="1215">
        <v>19439968.08</v>
      </c>
      <c r="C10" s="1216"/>
      <c r="D10" s="1217"/>
    </row>
    <row r="11" ht="27" customHeight="1">
      <c r="A11" s="1218" t="s">
        <v>148</v>
      </c>
      <c r="B11" s="1219">
        <v>1351799</v>
      </c>
      <c r="C11" s="1220"/>
      <c r="D11" s="1221"/>
    </row>
    <row r="12" ht="27" customHeight="1">
      <c r="A12" s="1222" t="s">
        <v>149</v>
      </c>
      <c r="B12" s="1223">
        <v>0</v>
      </c>
      <c r="C12" s="1224"/>
      <c r="D12" s="1225"/>
    </row>
    <row r="13" ht="27" customHeight="1">
      <c r="A13" s="1226" t="s">
        <v>150</v>
      </c>
      <c r="B13" s="1227">
        <v>0</v>
      </c>
      <c r="C13" s="1228" t="s">
        <v>114</v>
      </c>
      <c r="D13" s="1229">
        <v>0</v>
      </c>
    </row>
    <row r="14" ht="27" customHeight="1">
      <c r="A14" s="1230" t="s">
        <v>151</v>
      </c>
      <c r="B14" s="1231">
        <v>41479.03</v>
      </c>
      <c r="C14" s="1232" t="s">
        <v>116</v>
      </c>
      <c r="D14" s="1233">
        <v>14680.68</v>
      </c>
    </row>
    <row r="15" ht="27" customHeight="1">
      <c r="A15" s="1234" t="s">
        <v>152</v>
      </c>
      <c r="B15" s="861">
        <f>B5+B7+B8+B9+B12+B13+B14</f>
        <v>29011069.68</v>
      </c>
      <c r="C15" s="1235" t="s">
        <v>118</v>
      </c>
      <c r="D15" s="861">
        <f>D5+D6+D7+D13+D14</f>
        <v>21521764.1</v>
      </c>
    </row>
    <row r="16" ht="27" customHeight="1">
      <c r="A16" s="1236" t="s">
        <v>153</v>
      </c>
      <c r="B16" s="1237">
        <v>0</v>
      </c>
      <c r="C16" s="1238" t="s">
        <v>120</v>
      </c>
      <c r="D16" s="1239">
        <v>0</v>
      </c>
    </row>
    <row r="17" ht="27" customHeight="1">
      <c r="A17" s="1240" t="s">
        <v>154</v>
      </c>
      <c r="B17" s="1241">
        <v>0</v>
      </c>
      <c r="C17" s="1242" t="s">
        <v>124</v>
      </c>
      <c r="D17" s="1243">
        <v>0</v>
      </c>
    </row>
    <row r="18" ht="27" customHeight="1">
      <c r="A18" s="1244" t="s">
        <v>155</v>
      </c>
      <c r="B18" s="861">
        <f>B15+B16+B17</f>
        <v>29011069.68</v>
      </c>
      <c r="C18" s="1245" t="s">
        <v>128</v>
      </c>
      <c r="D18" s="861">
        <f>D15+D16+D17</f>
        <v>21521764.1</v>
      </c>
    </row>
    <row r="19" ht="27" customHeight="1">
      <c r="A19" s="1246"/>
      <c r="B19" s="1247"/>
      <c r="C19" s="1248" t="s">
        <v>129</v>
      </c>
      <c r="D19" s="861">
        <f>B18-D18</f>
        <v>7489305.58</v>
      </c>
    </row>
    <row r="20" ht="27" customHeight="1">
      <c r="A20" s="1249" t="s">
        <v>156</v>
      </c>
      <c r="B20" s="1250">
        <v>44633815.62</v>
      </c>
      <c r="C20" s="1251" t="s">
        <v>131</v>
      </c>
      <c r="D20" s="861">
        <f>B20+D19</f>
        <v>52123121.2</v>
      </c>
    </row>
    <row r="21" ht="27" customHeight="1">
      <c r="A21" s="1252" t="s">
        <v>157</v>
      </c>
      <c r="B21" s="861">
        <f>B18+B20</f>
        <v>73644885.3</v>
      </c>
      <c r="C21" s="1253" t="s">
        <v>158</v>
      </c>
      <c r="D21" s="861">
        <f>D18+D20</f>
        <v>73644885.3</v>
      </c>
    </row>
    <row r="22" ht="18.75" customHeight="1">
      <c r="A22" s="1254"/>
      <c r="B22" s="1255"/>
      <c r="C22" s="1256"/>
      <c r="D22" s="1257" t="s">
        <v>159</v>
      </c>
    </row>
  </sheetData>
  <mergeCells>
    <mergeCell ref="A1:D1"/>
  </mergeCells>
  <printOptions horizontalCentered="1"/>
  <pageMargins left="0.78740157480315" right="0.393700787401575" top="0.78740157480315" bottom="0.78740157480315" header="0.51181" footer="0.51181"/>
  <pageSetup paperSize="9" scale="70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7.9647058823529" style="16"/>
    <col min="2" max="2" width="27.1058823529412" style="16"/>
    <col min="3" max="3" width="27.1058823529412" style="16"/>
    <col min="4" max="4" width="25.8117647058824" style="16"/>
    <col min="5" max="5" width="27.1058823529412" style="16"/>
    <col min="6" max="6" width="27.1058823529412" style="16"/>
  </cols>
  <sheetData>
    <row r="1" ht="35.25" customHeight="1">
      <c r="A1" s="1258" t="s">
        <v>160</v>
      </c>
      <c r="B1" s="1259"/>
      <c r="C1" s="1260"/>
      <c r="D1" s="1261"/>
      <c r="E1" s="1262"/>
      <c r="F1" s="1263"/>
    </row>
    <row r="2" customHeight="1">
      <c r="A2" s="1264"/>
      <c r="B2" s="1265"/>
      <c r="C2" s="1266"/>
      <c r="D2" s="1267"/>
      <c r="E2" s="1268"/>
      <c r="F2" s="1269"/>
    </row>
    <row r="3" ht="18" customHeight="1">
      <c r="A3" s="1270"/>
      <c r="B3" s="1271"/>
      <c r="C3" s="1272"/>
      <c r="D3" s="1273"/>
      <c r="E3" s="1274"/>
      <c r="F3" s="1275" t="s">
        <v>161</v>
      </c>
    </row>
    <row r="4" ht="18" customHeight="1">
      <c r="A4" s="1276"/>
      <c r="B4" s="1277"/>
      <c r="C4" s="1278"/>
      <c r="D4" s="1279"/>
      <c r="E4" s="1280"/>
      <c r="F4" s="1281" t="s">
        <v>49</v>
      </c>
    </row>
    <row r="5" ht="35.25" customHeight="1">
      <c r="A5" s="1282" t="s">
        <v>50</v>
      </c>
      <c r="B5" s="1283" t="s">
        <v>104</v>
      </c>
      <c r="C5" s="1284"/>
      <c r="D5" s="1285" t="s">
        <v>50</v>
      </c>
      <c r="E5" s="1286" t="s">
        <v>104</v>
      </c>
      <c r="F5" s="1287"/>
    </row>
    <row r="6" ht="21" customHeight="1">
      <c r="A6" s="1288"/>
      <c r="B6" s="1289"/>
      <c r="C6" s="1290" t="s">
        <v>162</v>
      </c>
      <c r="D6" s="1291"/>
      <c r="E6" s="1292"/>
      <c r="F6" s="1293" t="s">
        <v>162</v>
      </c>
    </row>
    <row r="7" ht="27" customHeight="1">
      <c r="A7" s="1294" t="s">
        <v>105</v>
      </c>
      <c r="B7" s="1295">
        <v>103595570.36</v>
      </c>
      <c r="C7" s="1296">
        <v>99039673.84</v>
      </c>
      <c r="D7" s="1297" t="s">
        <v>106</v>
      </c>
      <c r="E7" s="1298">
        <v>157224474.73</v>
      </c>
      <c r="F7" s="1299">
        <v>148640000</v>
      </c>
    </row>
    <row r="8" ht="27" customHeight="1">
      <c r="A8" s="1300" t="s">
        <v>107</v>
      </c>
      <c r="B8" s="1173">
        <f>C8</f>
        <v>84075.67</v>
      </c>
      <c r="C8" s="1301">
        <v>84075.67</v>
      </c>
      <c r="D8" s="1302"/>
      <c r="E8" s="1303"/>
      <c r="F8" s="1304"/>
    </row>
    <row r="9" ht="27" customHeight="1">
      <c r="A9" s="1305" t="s">
        <v>109</v>
      </c>
      <c r="B9" s="1306">
        <v>60360000</v>
      </c>
      <c r="C9" s="1307">
        <v>60360000</v>
      </c>
      <c r="D9" s="1308"/>
      <c r="E9" s="1309"/>
      <c r="F9" s="1310"/>
    </row>
    <row r="10" ht="27" customHeight="1">
      <c r="A10" s="1311" t="s">
        <v>111</v>
      </c>
      <c r="B10" s="1173">
        <f>C10</f>
        <v>0</v>
      </c>
      <c r="C10" s="1312">
        <v>0</v>
      </c>
      <c r="D10" s="1313"/>
      <c r="E10" s="1314"/>
      <c r="F10" s="1315"/>
    </row>
    <row r="11" ht="27" customHeight="1">
      <c r="A11" s="1316" t="s">
        <v>113</v>
      </c>
      <c r="B11" s="1317">
        <v>31796.84</v>
      </c>
      <c r="C11" s="1318">
        <v>31796.84</v>
      </c>
      <c r="D11" s="1319" t="s">
        <v>163</v>
      </c>
      <c r="E11" s="1320">
        <v>0</v>
      </c>
      <c r="F11" s="1321">
        <v>0</v>
      </c>
    </row>
    <row r="12" ht="27" customHeight="1">
      <c r="A12" s="1322" t="s">
        <v>115</v>
      </c>
      <c r="B12" s="1173">
        <f>C12</f>
        <v>706513.5</v>
      </c>
      <c r="C12" s="1323">
        <v>706513.5</v>
      </c>
      <c r="D12" s="1324" t="s">
        <v>164</v>
      </c>
      <c r="E12" s="1173">
        <f>F12</f>
        <v>0</v>
      </c>
      <c r="F12" s="1325">
        <v>0</v>
      </c>
    </row>
    <row r="13" ht="27" customHeight="1">
      <c r="A13" s="1326" t="s">
        <v>117</v>
      </c>
      <c r="B13" s="1173">
        <f>B7+B8+B9+B10+B11+B12</f>
        <v>164777956.37</v>
      </c>
      <c r="C13" s="1173">
        <f>C7+C8+C9+C10+C11+C12</f>
        <v>160222059.85</v>
      </c>
      <c r="D13" s="1327" t="s">
        <v>165</v>
      </c>
      <c r="E13" s="1173">
        <f>E7+E11+E12</f>
        <v>157224474.73</v>
      </c>
      <c r="F13" s="1173">
        <f>F7+F11+F12</f>
        <v>148640000</v>
      </c>
    </row>
    <row r="14" ht="27" customHeight="1">
      <c r="A14" s="1328" t="s">
        <v>119</v>
      </c>
      <c r="B14" s="1173">
        <f>C14</f>
        <v>0</v>
      </c>
      <c r="C14" s="1329">
        <v>0</v>
      </c>
      <c r="D14" s="1330" t="s">
        <v>166</v>
      </c>
      <c r="E14" s="1173">
        <f>F14</f>
        <v>0</v>
      </c>
      <c r="F14" s="1331">
        <v>0</v>
      </c>
    </row>
    <row r="15" ht="27" customHeight="1">
      <c r="A15" s="1332" t="s">
        <v>123</v>
      </c>
      <c r="B15" s="1173">
        <f>C15</f>
        <v>0</v>
      </c>
      <c r="C15" s="1333">
        <v>0</v>
      </c>
      <c r="D15" s="1334" t="s">
        <v>167</v>
      </c>
      <c r="E15" s="1173">
        <f>F15</f>
        <v>0</v>
      </c>
      <c r="F15" s="1335">
        <v>0</v>
      </c>
    </row>
    <row r="16" ht="27" customHeight="1">
      <c r="A16" s="1336" t="s">
        <v>127</v>
      </c>
      <c r="B16" s="1173">
        <f>B13+B14+B15</f>
        <v>164777956.37</v>
      </c>
      <c r="C16" s="1173">
        <f>C13+C14+C15</f>
        <v>160222059.85</v>
      </c>
      <c r="D16" s="1337" t="s">
        <v>168</v>
      </c>
      <c r="E16" s="1173">
        <f>E13+E14+E15</f>
        <v>157224474.73</v>
      </c>
      <c r="F16" s="1173">
        <f>F13+F14+F15</f>
        <v>148640000</v>
      </c>
    </row>
    <row r="17" ht="27" customHeight="1">
      <c r="A17" s="1338"/>
      <c r="B17" s="1339"/>
      <c r="C17" s="1340"/>
      <c r="D17" s="1341" t="s">
        <v>169</v>
      </c>
      <c r="E17" s="1173">
        <f>B16-E16</f>
        <v>7553481.64000002</v>
      </c>
      <c r="F17" s="1173">
        <f>C16-F16</f>
        <v>11582059.85</v>
      </c>
    </row>
    <row r="18" ht="27" customHeight="1">
      <c r="A18" s="1342" t="s">
        <v>130</v>
      </c>
      <c r="B18" s="1343">
        <v>12833636.08</v>
      </c>
      <c r="C18" s="1344" t="s">
        <v>69</v>
      </c>
      <c r="D18" s="1345" t="s">
        <v>170</v>
      </c>
      <c r="E18" s="1173">
        <f>B18+E17</f>
        <v>20387117.72</v>
      </c>
      <c r="F18" s="1346" t="s">
        <v>69</v>
      </c>
    </row>
    <row r="19" ht="27" customHeight="1">
      <c r="A19" s="1347" t="s">
        <v>132</v>
      </c>
      <c r="B19" s="1173">
        <f>B16+B18</f>
        <v>177611592.45</v>
      </c>
      <c r="C19" s="1348" t="s">
        <v>69</v>
      </c>
      <c r="D19" s="1349" t="s">
        <v>133</v>
      </c>
      <c r="E19" s="1173">
        <f>E16+E18</f>
        <v>177611592.45</v>
      </c>
      <c r="F19" s="1350" t="s">
        <v>69</v>
      </c>
    </row>
    <row r="20" ht="27" customHeight="1">
      <c r="A20" s="1351"/>
      <c r="B20" s="1352"/>
      <c r="C20" s="1353"/>
      <c r="D20" s="1354"/>
      <c r="E20" s="1355"/>
      <c r="F20" s="1356" t="s">
        <v>171</v>
      </c>
    </row>
  </sheetData>
  <mergeCells>
    <mergeCell ref="A1:F1"/>
    <mergeCell ref="A5:A6"/>
    <mergeCell ref="B5:C5"/>
    <mergeCell ref="D5:D6"/>
    <mergeCell ref="E5:F5"/>
  </mergeCells>
  <printOptions horizontalCentered="1"/>
  <pageMargins left="0.78740157480315" right="0.78740157480315" top="0.78740157480315" bottom="0.393700787401575" header="0.51181" footer="0.51181"/>
  <pageSetup paperSize="9" scale="56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1"/>
  <sheetViews>
    <sheetView showGridLines="0" topLeftCell="A1" zoomScaleNormal="100" zoomScalePageLayoutView="60" workbookViewId="0">
      <pane topLeftCell="A7" activePane="bottomLeft" state="frozen"/>
      <selection activeCell="A1" sqref="A1"/>
    </sheetView>
  </sheetViews>
  <sheetFormatPr defaultColWidth="8" defaultRowHeight="14.25"/>
  <cols>
    <col min="1" max="1" width="29.8274509803922" style="16"/>
    <col min="2" max="2" width="21.6549019607843" style="16"/>
    <col min="3" max="3" width="21.6549019607843" style="16"/>
    <col min="4" max="4" width="21.6549019607843" style="16"/>
    <col min="5" max="5" width="21.6549019607843" style="16"/>
    <col min="6" max="6" width="21.6549019607843" style="16"/>
    <col min="7" max="7" width="29.8274509803922" style="16"/>
    <col min="8" max="8" width="21.6549019607843" style="16"/>
    <col min="9" max="9" width="21.6549019607843" style="16"/>
    <col min="10" max="10" width="21.6549019607843" style="16"/>
    <col min="11" max="11" width="21.6549019607843" style="16"/>
    <col min="12" max="12" width="21.6549019607843" style="16"/>
  </cols>
  <sheetData>
    <row r="1" ht="35.25" customHeight="1">
      <c r="A1" s="1357" t="s">
        <v>172</v>
      </c>
      <c r="B1" s="1358"/>
      <c r="C1" s="1359"/>
      <c r="D1" s="1360"/>
      <c r="E1" s="1361"/>
      <c r="F1" s="1362"/>
      <c r="G1" s="1363"/>
      <c r="H1" s="1364"/>
      <c r="I1" s="1365"/>
      <c r="J1" s="1366"/>
      <c r="K1" s="1367"/>
      <c r="L1" s="1368"/>
    </row>
    <row r="2" customHeight="1">
      <c r="A2" s="1369"/>
      <c r="B2" s="1370"/>
      <c r="C2" s="1371"/>
      <c r="D2" s="1372"/>
      <c r="E2" s="1373"/>
      <c r="F2" s="1374"/>
      <c r="G2" s="1375"/>
      <c r="H2" s="1376"/>
      <c r="I2" s="1377"/>
      <c r="J2" s="1378"/>
      <c r="K2" s="1379"/>
      <c r="L2" s="1380"/>
    </row>
    <row r="3" ht="18" customHeight="1">
      <c r="A3" s="1381"/>
      <c r="B3" s="1382"/>
      <c r="C3" s="1383"/>
      <c r="D3" s="1384"/>
      <c r="E3" s="1385"/>
      <c r="F3" s="1386"/>
      <c r="G3" s="1387"/>
      <c r="H3" s="1388"/>
      <c r="I3" s="1389"/>
      <c r="J3" s="1390"/>
      <c r="K3" s="1391"/>
      <c r="L3" s="1392" t="s">
        <v>173</v>
      </c>
    </row>
    <row r="4" ht="18" customHeight="1">
      <c r="A4" s="1393"/>
      <c r="B4" s="1394"/>
      <c r="C4" s="1395"/>
      <c r="D4" s="1396"/>
      <c r="E4" s="1397"/>
      <c r="F4" s="1398"/>
      <c r="G4" s="1399"/>
      <c r="H4" s="1400"/>
      <c r="I4" s="1401"/>
      <c r="J4" s="1402"/>
      <c r="K4" s="1403"/>
      <c r="L4" s="1404" t="s">
        <v>49</v>
      </c>
    </row>
    <row r="5" ht="27" customHeight="1">
      <c r="A5" s="1405" t="s">
        <v>50</v>
      </c>
      <c r="B5" s="1406" t="s">
        <v>51</v>
      </c>
      <c r="C5" s="1407" t="s">
        <v>174</v>
      </c>
      <c r="D5" s="1408"/>
      <c r="E5" s="1409"/>
      <c r="F5" s="1410" t="s">
        <v>175</v>
      </c>
      <c r="G5" s="1411" t="s">
        <v>50</v>
      </c>
      <c r="H5" s="1412" t="s">
        <v>51</v>
      </c>
      <c r="I5" s="1413" t="s">
        <v>174</v>
      </c>
      <c r="J5" s="1414"/>
      <c r="K5" s="1415"/>
      <c r="L5" s="1416" t="s">
        <v>175</v>
      </c>
    </row>
    <row r="6" ht="30.75" customHeight="1">
      <c r="A6" s="1417"/>
      <c r="B6" s="1418"/>
      <c r="C6" s="1419" t="s">
        <v>176</v>
      </c>
      <c r="D6" s="1420" t="s">
        <v>177</v>
      </c>
      <c r="E6" s="1421" t="s">
        <v>178</v>
      </c>
      <c r="F6" s="1422"/>
      <c r="G6" s="1423"/>
      <c r="H6" s="1424"/>
      <c r="I6" s="1425" t="s">
        <v>179</v>
      </c>
      <c r="J6" s="1426" t="s">
        <v>177</v>
      </c>
      <c r="K6" s="1427" t="s">
        <v>178</v>
      </c>
      <c r="L6" s="1428"/>
    </row>
    <row r="7" ht="27" customHeight="1">
      <c r="A7" s="1429" t="s">
        <v>180</v>
      </c>
      <c r="B7" s="861">
        <f>C7+F7</f>
        <v>193104922.05</v>
      </c>
      <c r="C7" s="861">
        <f>D7+E7</f>
        <v>182459698.81</v>
      </c>
      <c r="D7" s="861">
        <f>D8+D9</f>
        <v>121893837.59</v>
      </c>
      <c r="E7" s="861">
        <f>E8+E9</f>
        <v>60565861.22</v>
      </c>
      <c r="F7" s="861">
        <f>F8+F9</f>
        <v>10645223.24</v>
      </c>
      <c r="G7" s="1430" t="s">
        <v>181</v>
      </c>
      <c r="H7" s="861">
        <f>I7+L7</f>
        <v>81582499.28</v>
      </c>
      <c r="I7" s="861">
        <f>J7+K7</f>
        <v>77116575.75</v>
      </c>
      <c r="J7" s="861">
        <f>J8+J9+J10+J11</f>
        <v>31573498.71</v>
      </c>
      <c r="K7" s="861">
        <f>K8+K9+K10</f>
        <v>45543077.04</v>
      </c>
      <c r="L7" s="861">
        <f>L8+L9+L10+L11</f>
        <v>4465923.53</v>
      </c>
    </row>
    <row r="8" ht="27" customHeight="1">
      <c r="A8" s="1431" t="s">
        <v>182</v>
      </c>
      <c r="B8" s="861">
        <f>C8+F8</f>
        <v>140620690.86</v>
      </c>
      <c r="C8" s="861">
        <f>D8+E8</f>
        <v>140620690.86</v>
      </c>
      <c r="D8" s="1432">
        <v>121893837.59</v>
      </c>
      <c r="E8" s="1433">
        <v>18726853.27</v>
      </c>
      <c r="F8" s="1434">
        <v>0</v>
      </c>
      <c r="G8" s="1435" t="s">
        <v>183</v>
      </c>
      <c r="H8" s="861">
        <f>I8+L8</f>
        <v>18622375.51</v>
      </c>
      <c r="I8" s="861">
        <f>J8+K8</f>
        <v>16904057.36</v>
      </c>
      <c r="J8" s="1436">
        <v>14909770.67</v>
      </c>
      <c r="K8" s="1437">
        <v>1994286.69</v>
      </c>
      <c r="L8" s="1438">
        <v>1718318.15</v>
      </c>
    </row>
    <row r="9" ht="27" customHeight="1">
      <c r="A9" s="1439" t="s">
        <v>184</v>
      </c>
      <c r="B9" s="1002">
        <f>C9+F9</f>
        <v>52484231.19</v>
      </c>
      <c r="C9" s="1002">
        <f>D9+E9</f>
        <v>41839007.95</v>
      </c>
      <c r="D9" s="1440">
        <v>0</v>
      </c>
      <c r="E9" s="1441">
        <v>41839007.95</v>
      </c>
      <c r="F9" s="1442">
        <v>10645223.24</v>
      </c>
      <c r="G9" s="1443" t="s">
        <v>185</v>
      </c>
      <c r="H9" s="1002">
        <f>I9+L9</f>
        <v>62960123.77</v>
      </c>
      <c r="I9" s="1002">
        <f>J9+K9</f>
        <v>60212518.39</v>
      </c>
      <c r="J9" s="1444">
        <v>16663728.04</v>
      </c>
      <c r="K9" s="1445">
        <v>43548790.35</v>
      </c>
      <c r="L9" s="1446">
        <v>2747605.38</v>
      </c>
    </row>
    <row r="10" ht="27" customHeight="1">
      <c r="A10" s="1447" t="s">
        <v>107</v>
      </c>
      <c r="B10" s="1448">
        <f>C10+F10</f>
        <v>184959.89</v>
      </c>
      <c r="C10" s="1448">
        <f>D10+E10</f>
        <v>174765.09</v>
      </c>
      <c r="D10" s="1449">
        <v>128010.55</v>
      </c>
      <c r="E10" s="1450">
        <v>46754.54</v>
      </c>
      <c r="F10" s="1451">
        <v>10194.8</v>
      </c>
      <c r="G10" s="1452" t="s">
        <v>186</v>
      </c>
      <c r="H10" s="1448">
        <f>I10+L10</f>
        <v>0</v>
      </c>
      <c r="I10" s="1448">
        <f>J10+K10</f>
        <v>0</v>
      </c>
      <c r="J10" s="1453">
        <v>0</v>
      </c>
      <c r="K10" s="1454">
        <v>0</v>
      </c>
      <c r="L10" s="1455">
        <v>0</v>
      </c>
    </row>
    <row r="11" ht="27" customHeight="1">
      <c r="A11" s="1456" t="s">
        <v>187</v>
      </c>
      <c r="B11" s="861">
        <f>C11+F11</f>
        <v>0</v>
      </c>
      <c r="C11" s="861">
        <f>D11</f>
        <v>0</v>
      </c>
      <c r="D11" s="1457">
        <v>0</v>
      </c>
      <c r="E11" s="1458" t="s">
        <v>69</v>
      </c>
      <c r="F11" s="1459">
        <v>0</v>
      </c>
      <c r="G11" s="1460" t="s">
        <v>188</v>
      </c>
      <c r="H11" s="861">
        <f>I11+L11</f>
        <v>0</v>
      </c>
      <c r="I11" s="861">
        <f>J11</f>
        <v>0</v>
      </c>
      <c r="J11" s="1461">
        <v>0</v>
      </c>
      <c r="K11" s="1462" t="s">
        <v>69</v>
      </c>
      <c r="L11" s="1463">
        <v>0</v>
      </c>
    </row>
    <row r="12" ht="27" customHeight="1">
      <c r="A12" s="1464" t="s">
        <v>189</v>
      </c>
      <c r="B12" s="861">
        <f>C12+F12</f>
        <v>483516.95</v>
      </c>
      <c r="C12" s="861">
        <f>D12+E12</f>
        <v>478206.23</v>
      </c>
      <c r="D12" s="1465">
        <v>365460.28</v>
      </c>
      <c r="E12" s="1466">
        <v>112745.95</v>
      </c>
      <c r="F12" s="1467">
        <v>5310.72</v>
      </c>
      <c r="G12" s="1468" t="s">
        <v>163</v>
      </c>
      <c r="H12" s="861">
        <f>I12+L12</f>
        <v>0</v>
      </c>
      <c r="I12" s="861">
        <f>J12+K12</f>
        <v>0</v>
      </c>
      <c r="J12" s="1469">
        <v>0</v>
      </c>
      <c r="K12" s="1470">
        <v>0</v>
      </c>
      <c r="L12" s="1471">
        <v>0</v>
      </c>
    </row>
    <row r="13" ht="27" customHeight="1">
      <c r="A13" s="1472" t="s">
        <v>190</v>
      </c>
      <c r="B13" s="861">
        <f>C13</f>
        <v>1196176.8</v>
      </c>
      <c r="C13" s="861">
        <f>E13</f>
        <v>1196176.8</v>
      </c>
      <c r="D13" s="1473" t="s">
        <v>69</v>
      </c>
      <c r="E13" s="1474">
        <v>1196176.8</v>
      </c>
      <c r="F13" s="1475" t="s">
        <v>69</v>
      </c>
      <c r="G13" s="1476" t="s">
        <v>164</v>
      </c>
      <c r="H13" s="861">
        <f>I13</f>
        <v>1134440.38</v>
      </c>
      <c r="I13" s="861">
        <f>K13</f>
        <v>1134440.38</v>
      </c>
      <c r="J13" s="1477" t="s">
        <v>69</v>
      </c>
      <c r="K13" s="1478">
        <v>1134440.38</v>
      </c>
      <c r="L13" s="1479" t="s">
        <v>69</v>
      </c>
    </row>
    <row r="14" ht="27" customHeight="1">
      <c r="A14" s="1480" t="s">
        <v>191</v>
      </c>
      <c r="B14" s="861">
        <f>C14+F14</f>
        <v>194969575.69</v>
      </c>
      <c r="C14" s="861">
        <f>D14+E14</f>
        <v>184308846.93</v>
      </c>
      <c r="D14" s="861">
        <f>D7+D10+D11+D12</f>
        <v>122387308.42</v>
      </c>
      <c r="E14" s="861">
        <f>E7+E10+E12+E13</f>
        <v>61921538.51</v>
      </c>
      <c r="F14" s="861">
        <f>F7+F10+F11+F12</f>
        <v>10660728.76</v>
      </c>
      <c r="G14" s="1481" t="s">
        <v>165</v>
      </c>
      <c r="H14" s="861">
        <f>I14+L14</f>
        <v>82716939.66</v>
      </c>
      <c r="I14" s="861">
        <f>J14+K14</f>
        <v>78251016.13</v>
      </c>
      <c r="J14" s="861">
        <f>J7+J12</f>
        <v>31573498.71</v>
      </c>
      <c r="K14" s="861">
        <f>K7+K12+K13</f>
        <v>46677517.42</v>
      </c>
      <c r="L14" s="861">
        <f>L7+L12</f>
        <v>4465923.53</v>
      </c>
    </row>
    <row r="15" ht="27" customHeight="1">
      <c r="A15" s="1482" t="s">
        <v>192</v>
      </c>
      <c r="B15" s="861">
        <f>C15+F15</f>
        <v>96359543.71</v>
      </c>
      <c r="C15" s="861">
        <f>D15+E15</f>
        <v>91781780.02</v>
      </c>
      <c r="D15" s="1483">
        <v>32981780.02</v>
      </c>
      <c r="E15" s="1484">
        <v>58800000</v>
      </c>
      <c r="F15" s="1485">
        <v>4577763.69</v>
      </c>
      <c r="G15" s="1486" t="s">
        <v>166</v>
      </c>
      <c r="H15" s="861">
        <f>I15+L15</f>
        <v>0</v>
      </c>
      <c r="I15" s="861">
        <f>J15+K15</f>
        <v>0</v>
      </c>
      <c r="J15" s="1487">
        <v>0</v>
      </c>
      <c r="K15" s="1488">
        <v>0</v>
      </c>
      <c r="L15" s="1489">
        <v>0</v>
      </c>
    </row>
    <row r="16" ht="27" customHeight="1">
      <c r="A16" s="1490" t="s">
        <v>193</v>
      </c>
      <c r="B16" s="861">
        <f>C16+F16</f>
        <v>0</v>
      </c>
      <c r="C16" s="861">
        <f>D16+E16</f>
        <v>0</v>
      </c>
      <c r="D16" s="1491">
        <v>0</v>
      </c>
      <c r="E16" s="1492">
        <v>0</v>
      </c>
      <c r="F16" s="1493">
        <v>0</v>
      </c>
      <c r="G16" s="1494" t="s">
        <v>167</v>
      </c>
      <c r="H16" s="861">
        <f>I16+L16</f>
        <v>195231437.58</v>
      </c>
      <c r="I16" s="861">
        <f>J16+K16</f>
        <v>184514400.04</v>
      </c>
      <c r="J16" s="1495">
        <v>122487804.88</v>
      </c>
      <c r="K16" s="1496">
        <v>62026595.16</v>
      </c>
      <c r="L16" s="1497">
        <v>10717037.54</v>
      </c>
    </row>
    <row r="17" ht="27" customHeight="1">
      <c r="A17" s="1498" t="s">
        <v>194</v>
      </c>
      <c r="B17" s="861">
        <f>C17+F17</f>
        <v>291329119.4</v>
      </c>
      <c r="C17" s="861">
        <f>D17+E17</f>
        <v>276090626.95</v>
      </c>
      <c r="D17" s="861">
        <f>D14+D15+D16</f>
        <v>155369088.44</v>
      </c>
      <c r="E17" s="861">
        <f>E14+E15+E16</f>
        <v>120721538.51</v>
      </c>
      <c r="F17" s="861">
        <f>F14+F15+F16</f>
        <v>15238492.45</v>
      </c>
      <c r="G17" s="1499" t="s">
        <v>168</v>
      </c>
      <c r="H17" s="861">
        <f>I17+L17</f>
        <v>277948377.24</v>
      </c>
      <c r="I17" s="861">
        <f>J17+K17</f>
        <v>262765416.17</v>
      </c>
      <c r="J17" s="861">
        <f>J14+J15+J16</f>
        <v>154061303.59</v>
      </c>
      <c r="K17" s="861">
        <f>K14+K15+K16</f>
        <v>108704112.58</v>
      </c>
      <c r="L17" s="861">
        <f>L14+L15+L16</f>
        <v>15182961.07</v>
      </c>
    </row>
    <row r="18" ht="27" customHeight="1">
      <c r="A18" s="1500"/>
      <c r="B18" s="1501"/>
      <c r="C18" s="1502"/>
      <c r="D18" s="1503"/>
      <c r="E18" s="1504"/>
      <c r="F18" s="1505"/>
      <c r="G18" s="1506" t="s">
        <v>169</v>
      </c>
      <c r="H18" s="861">
        <f>I18+L18</f>
        <v>13380742.16</v>
      </c>
      <c r="I18" s="861">
        <f>J18+K18</f>
        <v>13325210.78</v>
      </c>
      <c r="J18" s="861">
        <f>D17-J17</f>
        <v>1307784.84999999</v>
      </c>
      <c r="K18" s="861">
        <f>E17-K17</f>
        <v>12017425.93</v>
      </c>
      <c r="L18" s="861">
        <f>F17-L17</f>
        <v>55531.3800000045</v>
      </c>
    </row>
    <row r="19" ht="27" customHeight="1">
      <c r="A19" s="1507" t="s">
        <v>195</v>
      </c>
      <c r="B19" s="861">
        <f>C19+F19</f>
        <v>2597826.44</v>
      </c>
      <c r="C19" s="861">
        <f>D19+E19</f>
        <v>2597826.44</v>
      </c>
      <c r="D19" s="1508">
        <v>2041708.15</v>
      </c>
      <c r="E19" s="1509">
        <v>556118.29</v>
      </c>
      <c r="F19" s="1510">
        <v>0</v>
      </c>
      <c r="G19" s="1511" t="s">
        <v>170</v>
      </c>
      <c r="H19" s="861">
        <f>I19+L19</f>
        <v>15978568.6</v>
      </c>
      <c r="I19" s="861">
        <f>J19+K19</f>
        <v>15923037.22</v>
      </c>
      <c r="J19" s="861">
        <f>D19+J18</f>
        <v>3349492.99999999</v>
      </c>
      <c r="K19" s="861">
        <f>E19+K18</f>
        <v>12573544.22</v>
      </c>
      <c r="L19" s="861">
        <f>F19+L18</f>
        <v>55531.3800000045</v>
      </c>
    </row>
    <row r="20" ht="27" customHeight="1">
      <c r="A20" s="1512" t="s">
        <v>196</v>
      </c>
      <c r="B20" s="861">
        <f>B17+B19</f>
        <v>293926945.84</v>
      </c>
      <c r="C20" s="861">
        <f>C17+C19</f>
        <v>278688453.39</v>
      </c>
      <c r="D20" s="861">
        <f>D17+D19</f>
        <v>157410796.59</v>
      </c>
      <c r="E20" s="861">
        <f>E17+E19</f>
        <v>121277656.8</v>
      </c>
      <c r="F20" s="861">
        <f>F17+F19</f>
        <v>15238492.45</v>
      </c>
      <c r="G20" s="1513" t="s">
        <v>196</v>
      </c>
      <c r="H20" s="861">
        <f>H17+H19</f>
        <v>293926945.84</v>
      </c>
      <c r="I20" s="861">
        <f>I17+I19</f>
        <v>278688453.39</v>
      </c>
      <c r="J20" s="861">
        <f>J17+J19</f>
        <v>157410796.59</v>
      </c>
      <c r="K20" s="861">
        <f>K17+K19</f>
        <v>121277656.8</v>
      </c>
      <c r="L20" s="861">
        <f>L17+L19</f>
        <v>15238492.45</v>
      </c>
    </row>
    <row r="21" ht="27" customHeight="1">
      <c r="A21" s="1514"/>
      <c r="B21" s="1515"/>
      <c r="C21" s="1516"/>
      <c r="D21" s="1517"/>
      <c r="E21" s="1518"/>
      <c r="F21" s="1519"/>
      <c r="G21" s="1520"/>
      <c r="H21" s="1521"/>
      <c r="I21" s="1522"/>
      <c r="J21" s="1523"/>
      <c r="K21" s="1524"/>
      <c r="L21" s="1525" t="s">
        <v>197</v>
      </c>
    </row>
  </sheetData>
  <mergeCells>
    <mergeCell ref="A1:L1"/>
    <mergeCell ref="A5:A6"/>
    <mergeCell ref="B5:B6"/>
    <mergeCell ref="C5:E5"/>
    <mergeCell ref="F5:F6"/>
    <mergeCell ref="G5:G6"/>
    <mergeCell ref="H5:H6"/>
    <mergeCell ref="I5:K5"/>
    <mergeCell ref="L5:L6"/>
  </mergeCells>
  <printOptions horizontalCentered="1"/>
  <pageMargins left="0.78740157480315" right="0.78740157480315" top="0.78740157480315" bottom="0.78740157480315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7.4313725490196" style="16"/>
    <col min="2" max="2" width="21.6549019607843" style="16"/>
    <col min="3" max="3" width="21.6549019607843" style="16"/>
    <col min="4" max="4" width="21.6549019607843" style="16"/>
    <col min="5" max="5" width="22.2274509803922" style="16"/>
    <col min="6" max="6" width="28.6823529411765" style="16"/>
    <col min="7" max="7" width="21.6549019607843" style="16"/>
    <col min="8" max="8" width="21.6549019607843" style="16"/>
    <col min="9" max="9" width="21.6549019607843" style="16"/>
    <col min="10" max="10" width="24.8078431372549" style="16"/>
  </cols>
  <sheetData>
    <row r="1" ht="38.25" customHeight="1">
      <c r="A1" s="1526" t="s">
        <v>198</v>
      </c>
      <c r="B1" s="1527"/>
      <c r="C1" s="1528"/>
      <c r="D1" s="1529"/>
      <c r="E1" s="1530"/>
      <c r="F1" s="1531"/>
      <c r="G1" s="1532"/>
      <c r="H1" s="1533"/>
      <c r="I1" s="1534"/>
      <c r="J1" s="1535"/>
    </row>
    <row r="2" ht="17.25" customHeight="1">
      <c r="A2" s="1536"/>
      <c r="B2" s="1537"/>
      <c r="C2" s="1538"/>
      <c r="D2" s="1539"/>
      <c r="E2" s="1540"/>
      <c r="F2" s="1541"/>
      <c r="G2" s="1542"/>
      <c r="H2" s="1543"/>
      <c r="I2" s="1544"/>
      <c r="J2" s="1545" t="s">
        <v>199</v>
      </c>
    </row>
    <row r="3" ht="17.25" customHeight="1">
      <c r="A3" s="1546"/>
      <c r="B3" s="1547"/>
      <c r="C3" s="1548"/>
      <c r="D3" s="1549"/>
      <c r="E3" s="1550"/>
      <c r="F3" s="1551"/>
      <c r="G3" s="1552"/>
      <c r="H3" s="1553"/>
      <c r="I3" s="1554"/>
      <c r="J3" s="1555" t="s">
        <v>49</v>
      </c>
    </row>
    <row r="4" ht="39.75" customHeight="1">
      <c r="A4" s="1556" t="s">
        <v>137</v>
      </c>
      <c r="B4" s="1557" t="s">
        <v>78</v>
      </c>
      <c r="C4" s="1558" t="s">
        <v>200</v>
      </c>
      <c r="D4" s="1559" t="s">
        <v>201</v>
      </c>
      <c r="E4" s="1560" t="s">
        <v>202</v>
      </c>
      <c r="F4" s="1561" t="s">
        <v>203</v>
      </c>
      <c r="G4" s="1562" t="s">
        <v>78</v>
      </c>
      <c r="H4" s="1563" t="s">
        <v>200</v>
      </c>
      <c r="I4" s="1564" t="s">
        <v>201</v>
      </c>
      <c r="J4" s="1565" t="s">
        <v>202</v>
      </c>
    </row>
    <row r="5" ht="27" customHeight="1">
      <c r="A5" s="1566" t="s">
        <v>204</v>
      </c>
      <c r="B5" s="1567">
        <f>C5+D5+E5</f>
        <v>24348708</v>
      </c>
      <c r="C5" s="1568">
        <v>0</v>
      </c>
      <c r="D5" s="1569">
        <v>0</v>
      </c>
      <c r="E5" s="1570">
        <v>24348708</v>
      </c>
      <c r="F5" s="1571" t="s">
        <v>181</v>
      </c>
      <c r="G5" s="1173">
        <f>H5+I5+J5</f>
        <v>44810307.7</v>
      </c>
      <c r="H5" s="1572">
        <f>H6+H7</f>
        <v>0</v>
      </c>
      <c r="I5" s="1572">
        <f>I6+I7</f>
        <v>0</v>
      </c>
      <c r="J5" s="1572">
        <f>J6+J7</f>
        <v>44810307.7</v>
      </c>
    </row>
    <row r="6" ht="27" customHeight="1">
      <c r="A6" s="1573" t="s">
        <v>205</v>
      </c>
      <c r="B6" s="1567">
        <f>C6+D6+E6</f>
        <v>24007736</v>
      </c>
      <c r="C6" s="1574">
        <v>0</v>
      </c>
      <c r="D6" s="1575">
        <v>0</v>
      </c>
      <c r="E6" s="1576">
        <v>24007736</v>
      </c>
      <c r="F6" s="1577" t="s">
        <v>206</v>
      </c>
      <c r="G6" s="1567">
        <f>H6+I6+J6</f>
        <v>34536715.84</v>
      </c>
      <c r="H6" s="1578">
        <v>0</v>
      </c>
      <c r="I6" s="1579">
        <v>0</v>
      </c>
      <c r="J6" s="1580">
        <v>34536715.84</v>
      </c>
    </row>
    <row r="7" ht="27" customHeight="1">
      <c r="A7" s="1581" t="s">
        <v>207</v>
      </c>
      <c r="B7" s="1567">
        <f>C7+D7+E7</f>
        <v>0</v>
      </c>
      <c r="C7" s="1582">
        <v>0</v>
      </c>
      <c r="D7" s="1583">
        <v>0</v>
      </c>
      <c r="E7" s="1584">
        <v>0</v>
      </c>
      <c r="F7" s="1585" t="s">
        <v>208</v>
      </c>
      <c r="G7" s="1567">
        <f>H7+I7+J7</f>
        <v>10273591.86</v>
      </c>
      <c r="H7" s="1586">
        <v>0</v>
      </c>
      <c r="I7" s="1587">
        <v>0</v>
      </c>
      <c r="J7" s="1588">
        <v>10273591.86</v>
      </c>
    </row>
    <row r="8" ht="27" customHeight="1">
      <c r="A8" s="1589" t="s">
        <v>209</v>
      </c>
      <c r="B8" s="1567">
        <f>C8+D8+E8</f>
        <v>340972</v>
      </c>
      <c r="C8" s="1590">
        <v>0</v>
      </c>
      <c r="D8" s="1591">
        <v>0</v>
      </c>
      <c r="E8" s="1592">
        <v>340972</v>
      </c>
      <c r="F8" s="1593" t="s">
        <v>210</v>
      </c>
      <c r="G8" s="1594">
        <f>H8+I8+J8</f>
        <v>0</v>
      </c>
      <c r="H8" s="1595">
        <v>0</v>
      </c>
      <c r="I8" s="1596">
        <v>0</v>
      </c>
      <c r="J8" s="1597">
        <v>0</v>
      </c>
    </row>
    <row r="9" ht="27" customHeight="1">
      <c r="A9" s="1598" t="s">
        <v>211</v>
      </c>
      <c r="B9" s="1567">
        <f>C9+D9+E9</f>
        <v>0</v>
      </c>
      <c r="C9" s="1599">
        <v>0</v>
      </c>
      <c r="D9" s="1600">
        <v>0</v>
      </c>
      <c r="E9" s="1601">
        <v>0</v>
      </c>
      <c r="F9" s="1602"/>
      <c r="G9" s="1603"/>
      <c r="H9" s="1604"/>
      <c r="I9" s="1605"/>
      <c r="J9" s="1606"/>
    </row>
    <row r="10" ht="27" customHeight="1">
      <c r="A10" s="1607" t="s">
        <v>107</v>
      </c>
      <c r="B10" s="1567">
        <f>C10+D10+E10</f>
        <v>25806.02</v>
      </c>
      <c r="C10" s="1608">
        <v>0</v>
      </c>
      <c r="D10" s="1609">
        <v>0</v>
      </c>
      <c r="E10" s="1610">
        <v>25806.02</v>
      </c>
      <c r="F10" s="1611"/>
      <c r="G10" s="1612"/>
      <c r="H10" s="1613"/>
      <c r="I10" s="1614"/>
      <c r="J10" s="1615"/>
    </row>
    <row r="11" ht="27" customHeight="1">
      <c r="A11" s="1616" t="s">
        <v>187</v>
      </c>
      <c r="B11" s="1567">
        <f>C11+D11+E11</f>
        <v>11003652</v>
      </c>
      <c r="C11" s="1617">
        <v>0</v>
      </c>
      <c r="D11" s="1618">
        <v>0</v>
      </c>
      <c r="E11" s="1619">
        <v>11003652</v>
      </c>
      <c r="F11" s="1620"/>
      <c r="G11" s="1621"/>
      <c r="H11" s="1622"/>
      <c r="I11" s="1623"/>
      <c r="J11" s="1624"/>
    </row>
    <row r="12" ht="27" customHeight="1">
      <c r="A12" s="1625" t="s">
        <v>212</v>
      </c>
      <c r="B12" s="1567">
        <f>C12+D12+E12</f>
        <v>11003652</v>
      </c>
      <c r="C12" s="1626">
        <v>0</v>
      </c>
      <c r="D12" s="1627">
        <v>0</v>
      </c>
      <c r="E12" s="1628">
        <v>11003652</v>
      </c>
      <c r="F12" s="1629"/>
      <c r="G12" s="1630"/>
      <c r="H12" s="1631"/>
      <c r="I12" s="1632"/>
      <c r="J12" s="1633"/>
    </row>
    <row r="13" ht="27" customHeight="1">
      <c r="A13" s="1634" t="s">
        <v>189</v>
      </c>
      <c r="B13" s="1567">
        <f>C13+D13+E13</f>
        <v>0</v>
      </c>
      <c r="C13" s="1635">
        <v>0</v>
      </c>
      <c r="D13" s="1636">
        <v>0</v>
      </c>
      <c r="E13" s="1637">
        <v>0</v>
      </c>
      <c r="F13" s="1638" t="s">
        <v>213</v>
      </c>
      <c r="G13" s="1639">
        <f>H13+I13+J13</f>
        <v>0</v>
      </c>
      <c r="H13" s="1640">
        <v>0</v>
      </c>
      <c r="I13" s="1641">
        <v>0</v>
      </c>
      <c r="J13" s="1642">
        <v>0</v>
      </c>
    </row>
    <row r="14" ht="27" customHeight="1">
      <c r="A14" s="1643" t="s">
        <v>214</v>
      </c>
      <c r="B14" s="1173">
        <f>C14+D14+E14</f>
        <v>35378166.02</v>
      </c>
      <c r="C14" s="1572">
        <f>C5+C10+C11+C13</f>
        <v>0</v>
      </c>
      <c r="D14" s="1572">
        <f>D5+D10+D11+D13</f>
        <v>0</v>
      </c>
      <c r="E14" s="1173">
        <f>E5+E10+E11+E13</f>
        <v>35378166.02</v>
      </c>
      <c r="F14" s="1644" t="s">
        <v>165</v>
      </c>
      <c r="G14" s="1173">
        <f>H14+I14+J14</f>
        <v>44810307.7</v>
      </c>
      <c r="H14" s="1572">
        <f>H5+H8+H13</f>
        <v>0</v>
      </c>
      <c r="I14" s="1572">
        <f>I5+I8+I13</f>
        <v>0</v>
      </c>
      <c r="J14" s="1173">
        <f>J5+J8+J13</f>
        <v>44810307.7</v>
      </c>
    </row>
    <row r="15" ht="27" customHeight="1">
      <c r="A15" s="1645" t="s">
        <v>215</v>
      </c>
      <c r="B15" s="1567">
        <f>C15+D15+E15</f>
        <v>41273958.01</v>
      </c>
      <c r="C15" s="1646">
        <v>0</v>
      </c>
      <c r="D15" s="1647">
        <v>0</v>
      </c>
      <c r="E15" s="1648">
        <v>41273958.01</v>
      </c>
      <c r="F15" s="1649" t="s">
        <v>166</v>
      </c>
      <c r="G15" s="1567">
        <f>H15+I15+J15</f>
        <v>0</v>
      </c>
      <c r="H15" s="1650">
        <v>0</v>
      </c>
      <c r="I15" s="1651">
        <v>0</v>
      </c>
      <c r="J15" s="1652">
        <v>0</v>
      </c>
    </row>
    <row r="16" ht="27" customHeight="1">
      <c r="A16" s="1653" t="s">
        <v>216</v>
      </c>
      <c r="B16" s="1567">
        <f>C16+D16+E16</f>
        <v>0</v>
      </c>
      <c r="C16" s="1654">
        <v>0</v>
      </c>
      <c r="D16" s="1655">
        <v>0</v>
      </c>
      <c r="E16" s="1656">
        <v>0</v>
      </c>
      <c r="F16" s="1657" t="s">
        <v>167</v>
      </c>
      <c r="G16" s="1567">
        <f>H16+I16+J16</f>
        <v>35431606.02</v>
      </c>
      <c r="H16" s="1658">
        <v>0</v>
      </c>
      <c r="I16" s="1659">
        <v>0</v>
      </c>
      <c r="J16" s="1660">
        <v>35431606.02</v>
      </c>
    </row>
    <row r="17" ht="27" customHeight="1">
      <c r="A17" s="1661" t="s">
        <v>217</v>
      </c>
      <c r="B17" s="1572">
        <f>C17+D17+E17</f>
        <v>76652124.03</v>
      </c>
      <c r="C17" s="1572">
        <f>C14+C15+C16</f>
        <v>0</v>
      </c>
      <c r="D17" s="1594">
        <f>D14+D15+D16</f>
        <v>0</v>
      </c>
      <c r="E17" s="1448">
        <f>E14+E15+E16</f>
        <v>76652124.03</v>
      </c>
      <c r="F17" s="1662" t="s">
        <v>168</v>
      </c>
      <c r="G17" s="1173">
        <f>H17+I17+J17</f>
        <v>80241913.72</v>
      </c>
      <c r="H17" s="1173">
        <f>H14+H15+H16</f>
        <v>0</v>
      </c>
      <c r="I17" s="1567">
        <f>I14+I15+I16</f>
        <v>0</v>
      </c>
      <c r="J17" s="1448">
        <f>J14+J15+J16</f>
        <v>80241913.72</v>
      </c>
    </row>
    <row r="18" ht="27" customHeight="1">
      <c r="A18" s="1663"/>
      <c r="B18" s="1664"/>
      <c r="C18" s="1665"/>
      <c r="D18" s="1666"/>
      <c r="E18" s="1667"/>
      <c r="F18" s="1668" t="s">
        <v>169</v>
      </c>
      <c r="G18" s="1173">
        <f>H18+I18+J18</f>
        <v>-3589789.69</v>
      </c>
      <c r="H18" s="1173">
        <f>C17-H17</f>
        <v>0</v>
      </c>
      <c r="I18" s="1567">
        <f>D17-I17</f>
        <v>0</v>
      </c>
      <c r="J18" s="861">
        <f>E17-J17</f>
        <v>-3589789.69</v>
      </c>
    </row>
    <row r="19" ht="27" customHeight="1">
      <c r="A19" s="1669" t="s">
        <v>218</v>
      </c>
      <c r="B19" s="1567">
        <f>C19+D19+E19</f>
        <v>7631399.83</v>
      </c>
      <c r="C19" s="1670">
        <v>0</v>
      </c>
      <c r="D19" s="1671">
        <v>0</v>
      </c>
      <c r="E19" s="1672">
        <v>7631399.83</v>
      </c>
      <c r="F19" s="1673" t="s">
        <v>170</v>
      </c>
      <c r="G19" s="1173">
        <f>H19+I19+J19</f>
        <v>4041610.14</v>
      </c>
      <c r="H19" s="1173">
        <f>C19+H18</f>
        <v>0</v>
      </c>
      <c r="I19" s="1567">
        <f>D19+I18</f>
        <v>0</v>
      </c>
      <c r="J19" s="861">
        <f>E19+J18</f>
        <v>4041610.14</v>
      </c>
    </row>
    <row r="20" ht="27" customHeight="1">
      <c r="A20" s="1674" t="s">
        <v>157</v>
      </c>
      <c r="B20" s="1173">
        <f>C20+D20+E20</f>
        <v>84283523.86</v>
      </c>
      <c r="C20" s="1173">
        <f>C17+C19</f>
        <v>0</v>
      </c>
      <c r="D20" s="1567">
        <f>D17+D19</f>
        <v>0</v>
      </c>
      <c r="E20" s="861">
        <f>E17+E19</f>
        <v>84283523.86</v>
      </c>
      <c r="F20" s="1675" t="s">
        <v>158</v>
      </c>
      <c r="G20" s="1173">
        <f>H20+I20+J20</f>
        <v>84283523.86</v>
      </c>
      <c r="H20" s="1173">
        <f>H17+H19</f>
        <v>0</v>
      </c>
      <c r="I20" s="1567">
        <f>I17+I19</f>
        <v>0</v>
      </c>
      <c r="J20" s="861">
        <f>J17+J19</f>
        <v>84283523.86</v>
      </c>
    </row>
    <row r="21" ht="27" customHeight="1">
      <c r="A21" s="1676"/>
      <c r="B21" s="1677"/>
      <c r="C21" s="1678"/>
      <c r="D21" s="1679"/>
      <c r="E21" s="1680"/>
      <c r="F21" s="1681"/>
      <c r="G21" s="1682"/>
      <c r="H21" s="1683"/>
      <c r="I21" s="1684"/>
      <c r="J21" s="1685" t="s">
        <v>219</v>
      </c>
    </row>
  </sheetData>
  <mergeCells>
    <mergeCell ref="A1:J1"/>
  </mergeCells>
  <printOptions horizontalCentered="1"/>
  <pageMargins left="0.393700787401575" right="0.393700787401575" top="0.78740157480315" bottom="0.78740157480315" header="0.51181" footer="0.51181"/>
  <pageSetup paperSize="9" scale="9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9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29.9725490196078" style="16"/>
    <col min="2" max="2" width="27.1058823529412" style="16"/>
    <col min="3" max="3" width="31.6941176470588" style="16"/>
    <col min="4" max="4" width="27.1058823529412" style="16"/>
  </cols>
  <sheetData>
    <row r="1" ht="36.75" customHeight="1">
      <c r="A1" s="1686" t="s">
        <v>220</v>
      </c>
      <c r="B1" s="1687"/>
      <c r="C1" s="1688"/>
      <c r="D1" s="1689"/>
    </row>
    <row r="2" customHeight="1">
      <c r="A2" s="1690"/>
      <c r="B2" s="1691"/>
      <c r="C2" s="1692"/>
      <c r="D2" s="1693"/>
    </row>
    <row r="3" ht="18" customHeight="1">
      <c r="A3" s="1694"/>
      <c r="B3" s="1695"/>
      <c r="C3" s="1696"/>
      <c r="D3" s="1697" t="s">
        <v>221</v>
      </c>
    </row>
    <row r="4" ht="18" customHeight="1">
      <c r="A4" s="1698"/>
      <c r="B4" s="1699"/>
      <c r="C4" s="1700"/>
      <c r="D4" s="1701" t="s">
        <v>49</v>
      </c>
    </row>
    <row r="5" ht="27" customHeight="1">
      <c r="A5" s="1702" t="s">
        <v>50</v>
      </c>
      <c r="B5" s="1703" t="s">
        <v>104</v>
      </c>
      <c r="C5" s="1704" t="s">
        <v>50</v>
      </c>
      <c r="D5" s="1705" t="s">
        <v>104</v>
      </c>
    </row>
    <row r="6" ht="27" customHeight="1">
      <c r="A6" s="1706" t="s">
        <v>222</v>
      </c>
      <c r="B6" s="1707">
        <v>10036707.47</v>
      </c>
      <c r="C6" s="1708" t="s">
        <v>223</v>
      </c>
      <c r="D6" s="1709">
        <v>9602974.78</v>
      </c>
    </row>
    <row r="7" ht="27" customHeight="1">
      <c r="A7" s="1710" t="s">
        <v>107</v>
      </c>
      <c r="B7" s="1711">
        <v>29199.42</v>
      </c>
      <c r="C7" s="1712" t="s">
        <v>224</v>
      </c>
      <c r="D7" s="1713">
        <v>4709381.57</v>
      </c>
    </row>
    <row r="8" ht="27" customHeight="1">
      <c r="A8" s="1714" t="s">
        <v>187</v>
      </c>
      <c r="B8" s="1715">
        <v>0</v>
      </c>
      <c r="C8" s="1716" t="s">
        <v>225</v>
      </c>
      <c r="D8" s="1717">
        <v>13400</v>
      </c>
    </row>
    <row r="9" ht="27" customHeight="1">
      <c r="A9" s="1718"/>
      <c r="B9" s="1719"/>
      <c r="C9" s="1720" t="s">
        <v>226</v>
      </c>
      <c r="D9" s="1721">
        <v>0</v>
      </c>
    </row>
    <row r="10" ht="27" customHeight="1">
      <c r="A10" s="1722" t="s">
        <v>227</v>
      </c>
      <c r="B10" s="1723">
        <v>74879.93</v>
      </c>
      <c r="C10" s="1724" t="s">
        <v>114</v>
      </c>
      <c r="D10" s="1725">
        <v>919225.71</v>
      </c>
    </row>
    <row r="11" ht="27" customHeight="1">
      <c r="A11" s="1726" t="s">
        <v>214</v>
      </c>
      <c r="B11" s="861">
        <f>B6+B7+B8+B10</f>
        <v>10140786.82</v>
      </c>
      <c r="C11" s="1727" t="s">
        <v>228</v>
      </c>
      <c r="D11" s="861">
        <f>D6+D8+D9+D10</f>
        <v>10535600.49</v>
      </c>
    </row>
    <row r="12" ht="27" customHeight="1">
      <c r="A12" s="1728" t="s">
        <v>215</v>
      </c>
      <c r="B12" s="1729">
        <v>13100000</v>
      </c>
      <c r="C12" s="1730" t="s">
        <v>229</v>
      </c>
      <c r="D12" s="1731">
        <v>0</v>
      </c>
    </row>
    <row r="13" ht="27" customHeight="1">
      <c r="A13" s="1732" t="s">
        <v>216</v>
      </c>
      <c r="B13" s="1733">
        <v>0</v>
      </c>
      <c r="C13" s="1734" t="s">
        <v>230</v>
      </c>
      <c r="D13" s="1735">
        <v>10606884.28</v>
      </c>
    </row>
    <row r="14" ht="27" customHeight="1">
      <c r="A14" s="1736" t="s">
        <v>217</v>
      </c>
      <c r="B14" s="861">
        <f>B11+B12+B13</f>
        <v>23240786.82</v>
      </c>
      <c r="C14" s="1737" t="s">
        <v>231</v>
      </c>
      <c r="D14" s="861">
        <f>D11+D12+D13</f>
        <v>21142484.77</v>
      </c>
    </row>
    <row r="15" ht="27" customHeight="1">
      <c r="A15" s="1738"/>
      <c r="B15" s="1739"/>
      <c r="C15" s="1740" t="s">
        <v>232</v>
      </c>
      <c r="D15" s="861">
        <f>B14-D14</f>
        <v>2098302.05</v>
      </c>
    </row>
    <row r="16" ht="27" customHeight="1">
      <c r="A16" s="1741" t="s">
        <v>218</v>
      </c>
      <c r="B16" s="1742">
        <v>396647.28</v>
      </c>
      <c r="C16" s="1743" t="s">
        <v>233</v>
      </c>
      <c r="D16" s="861">
        <f>B16+D15</f>
        <v>2494949.33</v>
      </c>
    </row>
    <row r="17" ht="27" customHeight="1">
      <c r="A17" s="1744" t="s">
        <v>234</v>
      </c>
      <c r="B17" s="1745">
        <v>0</v>
      </c>
      <c r="C17" s="1746" t="s">
        <v>234</v>
      </c>
      <c r="D17" s="1747">
        <v>0</v>
      </c>
    </row>
    <row r="18" ht="27" customHeight="1">
      <c r="A18" s="1748" t="s">
        <v>132</v>
      </c>
      <c r="B18" s="861">
        <f>B14+B16</f>
        <v>23637434.1</v>
      </c>
      <c r="C18" s="1749" t="s">
        <v>132</v>
      </c>
      <c r="D18" s="861">
        <f>D14+D16</f>
        <v>23637434.1</v>
      </c>
    </row>
    <row r="19" ht="27" customHeight="1">
      <c r="A19" s="1750"/>
      <c r="B19" s="1751"/>
      <c r="C19" s="1752"/>
      <c r="D19" s="1753" t="s">
        <v>235</v>
      </c>
    </row>
  </sheetData>
  <mergeCells>
    <mergeCell ref="A1:D1"/>
  </mergeCells>
  <printOptions horizontalCentered="1"/>
  <pageMargins left="0.393700787401575" right="0.393700787401575" top="0.78740157480315" bottom="0.78740157480315" header="0.51181" footer="0.51181"/>
  <pageSetup paperSize="9" scale="75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3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26.6745098039216" style="16"/>
    <col min="2" max="2" width="27.1058823529412" style="16"/>
    <col min="3" max="3" width="35.8509803921569" style="16"/>
    <col min="4" max="4" width="30.4039215686274" style="16"/>
  </cols>
  <sheetData>
    <row r="1" ht="35.25" customHeight="1">
      <c r="A1" s="1754" t="s">
        <v>236</v>
      </c>
      <c r="B1" s="1755"/>
      <c r="C1" s="1756"/>
      <c r="D1" s="1757"/>
    </row>
    <row r="2" customHeight="1">
      <c r="A2" s="1758"/>
      <c r="B2" s="1759"/>
      <c r="C2" s="1760"/>
      <c r="D2" s="1761"/>
    </row>
    <row r="3" ht="18" customHeight="1">
      <c r="A3" s="1762"/>
      <c r="B3" s="1763"/>
      <c r="C3" s="1764"/>
      <c r="D3" s="1765" t="s">
        <v>237</v>
      </c>
    </row>
    <row r="4" ht="18" customHeight="1">
      <c r="A4" s="1766"/>
      <c r="B4" s="1767"/>
      <c r="C4" s="1768"/>
      <c r="D4" s="1769" t="s">
        <v>49</v>
      </c>
    </row>
    <row r="5" ht="27" customHeight="1">
      <c r="A5" s="1770" t="s">
        <v>50</v>
      </c>
      <c r="B5" s="1771" t="s">
        <v>104</v>
      </c>
      <c r="C5" s="1772" t="s">
        <v>50</v>
      </c>
      <c r="D5" s="1773" t="s">
        <v>104</v>
      </c>
    </row>
    <row r="6" ht="27" customHeight="1">
      <c r="A6" s="1774" t="s">
        <v>238</v>
      </c>
      <c r="B6" s="1775">
        <v>14284516.73</v>
      </c>
      <c r="C6" s="1776" t="s">
        <v>239</v>
      </c>
      <c r="D6" s="1777">
        <v>3711857</v>
      </c>
    </row>
    <row r="7" ht="27" customHeight="1">
      <c r="A7" s="1778" t="s">
        <v>107</v>
      </c>
      <c r="B7" s="1779">
        <v>37817.48</v>
      </c>
      <c r="C7" s="1780" t="s">
        <v>240</v>
      </c>
      <c r="D7" s="1781">
        <v>2193893.46</v>
      </c>
    </row>
    <row r="8" ht="27" customHeight="1">
      <c r="A8" s="1782" t="s">
        <v>187</v>
      </c>
      <c r="B8" s="1783">
        <v>0</v>
      </c>
      <c r="C8" s="1784" t="s">
        <v>112</v>
      </c>
      <c r="D8" s="1785">
        <v>32976.64</v>
      </c>
    </row>
    <row r="9" ht="27" customHeight="1">
      <c r="A9" s="1786"/>
      <c r="B9" s="1787"/>
      <c r="C9" s="1788" t="s">
        <v>241</v>
      </c>
      <c r="D9" s="1789">
        <v>0</v>
      </c>
    </row>
    <row r="10" ht="27" customHeight="1">
      <c r="A10" s="1790"/>
      <c r="B10" s="1791"/>
      <c r="C10" s="1792" t="s">
        <v>242</v>
      </c>
      <c r="D10" s="1793">
        <v>5604406.33</v>
      </c>
    </row>
    <row r="11" ht="27" customHeight="1">
      <c r="A11" s="1794"/>
      <c r="B11" s="1795"/>
      <c r="C11" s="1796" t="s">
        <v>243</v>
      </c>
      <c r="D11" s="1797">
        <v>102000</v>
      </c>
    </row>
    <row r="12" ht="27" customHeight="1">
      <c r="A12" s="1798"/>
      <c r="B12" s="1799"/>
      <c r="C12" s="1800" t="s">
        <v>244</v>
      </c>
      <c r="D12" s="1801">
        <v>42575.58</v>
      </c>
    </row>
    <row r="13" ht="27" customHeight="1">
      <c r="A13" s="1802" t="s">
        <v>227</v>
      </c>
      <c r="B13" s="1803">
        <v>53694.56</v>
      </c>
      <c r="C13" s="1804" t="s">
        <v>245</v>
      </c>
      <c r="D13" s="1805">
        <v>0</v>
      </c>
    </row>
    <row r="14" ht="27" customHeight="1">
      <c r="A14" s="1806" t="s">
        <v>190</v>
      </c>
      <c r="B14" s="1807">
        <v>0</v>
      </c>
      <c r="C14" s="1808" t="s">
        <v>246</v>
      </c>
      <c r="D14" s="1809">
        <v>0</v>
      </c>
    </row>
    <row r="15" ht="27" customHeight="1">
      <c r="A15" s="1810" t="s">
        <v>191</v>
      </c>
      <c r="B15" s="861">
        <f>B6+B7+B8+B13+B14</f>
        <v>14376028.77</v>
      </c>
      <c r="C15" s="1811" t="s">
        <v>247</v>
      </c>
      <c r="D15" s="861">
        <f>D6+D7+D8+D9+D10+D11+D12+D13+D14</f>
        <v>11687709.01</v>
      </c>
    </row>
    <row r="16" ht="27" customHeight="1">
      <c r="A16" s="1812" t="s">
        <v>192</v>
      </c>
      <c r="B16" s="1813">
        <v>14900000</v>
      </c>
      <c r="C16" s="1814" t="s">
        <v>248</v>
      </c>
      <c r="D16" s="1815">
        <v>0</v>
      </c>
    </row>
    <row r="17" ht="27" customHeight="1">
      <c r="A17" s="1816" t="s">
        <v>193</v>
      </c>
      <c r="B17" s="1817">
        <v>0</v>
      </c>
      <c r="C17" s="1818" t="s">
        <v>249</v>
      </c>
      <c r="D17" s="1819">
        <v>14389478.89</v>
      </c>
    </row>
    <row r="18" ht="27" customHeight="1">
      <c r="A18" s="1820" t="s">
        <v>194</v>
      </c>
      <c r="B18" s="861">
        <f>B15+B16+B17</f>
        <v>29276028.77</v>
      </c>
      <c r="C18" s="1821" t="s">
        <v>250</v>
      </c>
      <c r="D18" s="861">
        <f>D15+D16+D17</f>
        <v>26077187.9</v>
      </c>
    </row>
    <row r="19" ht="27" customHeight="1">
      <c r="A19" s="1822"/>
      <c r="B19" s="1823"/>
      <c r="C19" s="1824" t="s">
        <v>251</v>
      </c>
      <c r="D19" s="861">
        <f>B18-D18</f>
        <v>3198840.87</v>
      </c>
    </row>
    <row r="20" ht="27" customHeight="1">
      <c r="A20" s="1825"/>
      <c r="B20" s="1826"/>
      <c r="C20" s="1827" t="s">
        <v>252</v>
      </c>
      <c r="D20" s="1828">
        <v>0</v>
      </c>
    </row>
    <row r="21" ht="27" customHeight="1">
      <c r="A21" s="1829" t="s">
        <v>195</v>
      </c>
      <c r="B21" s="1830">
        <v>218429.01</v>
      </c>
      <c r="C21" s="1831" t="s">
        <v>253</v>
      </c>
      <c r="D21" s="861">
        <f>B21+D19-D20</f>
        <v>3417269.88</v>
      </c>
    </row>
    <row r="22" ht="27" customHeight="1">
      <c r="A22" s="1832" t="s">
        <v>132</v>
      </c>
      <c r="B22" s="861">
        <f>B18+B21</f>
        <v>29494457.78</v>
      </c>
      <c r="C22" s="1833" t="s">
        <v>132</v>
      </c>
      <c r="D22" s="861">
        <f>D18+D21+D20</f>
        <v>29494457.78</v>
      </c>
    </row>
    <row r="23" ht="27" customHeight="1">
      <c r="A23" s="1834"/>
      <c r="B23" s="1835"/>
      <c r="C23" s="1836"/>
      <c r="D23" s="1837" t="s">
        <v>254</v>
      </c>
    </row>
  </sheetData>
  <mergeCells>
    <mergeCell ref="A1:D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1.4078431372549" style="16"/>
    <col min="2" max="2" width="27.1058823529412" style="16"/>
    <col min="3" max="3" width="31.4078431372549" style="16"/>
    <col min="4" max="4" width="27.1058823529412" style="16"/>
  </cols>
  <sheetData>
    <row r="1" ht="35.25" customHeight="1">
      <c r="A1" s="1838" t="s">
        <v>255</v>
      </c>
      <c r="B1" s="1839"/>
      <c r="C1" s="1840"/>
      <c r="D1" s="1841"/>
    </row>
    <row r="2" ht="18.75" customHeight="1">
      <c r="A2" s="1842"/>
      <c r="B2" s="1843"/>
      <c r="C2" s="1844"/>
      <c r="D2" s="1845" t="s">
        <v>256</v>
      </c>
    </row>
    <row r="3" ht="18.75" customHeight="1">
      <c r="A3" s="1846"/>
      <c r="B3" s="1847"/>
      <c r="C3" s="1848"/>
      <c r="D3" s="1849" t="s">
        <v>49</v>
      </c>
    </row>
    <row r="4" ht="27" customHeight="1">
      <c r="A4" s="1850" t="s">
        <v>257</v>
      </c>
      <c r="B4" s="1851" t="s">
        <v>138</v>
      </c>
      <c r="C4" s="1852" t="s">
        <v>77</v>
      </c>
      <c r="D4" s="1853" t="s">
        <v>138</v>
      </c>
    </row>
    <row r="5" ht="27" customHeight="1">
      <c r="A5" s="1854" t="s">
        <v>258</v>
      </c>
      <c r="B5" s="1855">
        <v>7480749.98</v>
      </c>
      <c r="C5" s="1856" t="s">
        <v>259</v>
      </c>
      <c r="D5" s="1857">
        <v>2084369.05</v>
      </c>
    </row>
    <row r="6" ht="27" customHeight="1">
      <c r="A6" s="1858" t="s">
        <v>107</v>
      </c>
      <c r="B6" s="1859">
        <v>17297.14</v>
      </c>
      <c r="C6" s="1860" t="s">
        <v>260</v>
      </c>
      <c r="D6" s="1861">
        <v>0</v>
      </c>
    </row>
    <row r="7" ht="27" customHeight="1">
      <c r="A7" s="1862" t="s">
        <v>187</v>
      </c>
      <c r="B7" s="1863">
        <v>0</v>
      </c>
      <c r="C7" s="1864" t="s">
        <v>261</v>
      </c>
      <c r="D7" s="1865">
        <v>10240230.06</v>
      </c>
    </row>
    <row r="8" ht="27" customHeight="1">
      <c r="A8" s="1866" t="s">
        <v>189</v>
      </c>
      <c r="B8" s="1867">
        <v>25094.73</v>
      </c>
      <c r="C8" s="1868" t="s">
        <v>213</v>
      </c>
      <c r="D8" s="1869">
        <v>0</v>
      </c>
    </row>
    <row r="9" ht="27" customHeight="1">
      <c r="A9" s="1870" t="s">
        <v>214</v>
      </c>
      <c r="B9" s="861">
        <f>B5+B6+B7+B8</f>
        <v>7523141.85</v>
      </c>
      <c r="C9" s="1871" t="s">
        <v>165</v>
      </c>
      <c r="D9" s="1872">
        <f>D5+D7+D8</f>
        <v>12324599.11</v>
      </c>
    </row>
    <row r="10" ht="27" customHeight="1">
      <c r="A10" s="1873" t="s">
        <v>215</v>
      </c>
      <c r="B10" s="1874">
        <v>13000000</v>
      </c>
      <c r="C10" s="1875" t="s">
        <v>166</v>
      </c>
      <c r="D10" s="1876">
        <v>0</v>
      </c>
    </row>
    <row r="11" ht="27" customHeight="1">
      <c r="A11" s="1877" t="s">
        <v>216</v>
      </c>
      <c r="B11" s="1878">
        <v>0</v>
      </c>
      <c r="C11" s="1879" t="s">
        <v>167</v>
      </c>
      <c r="D11" s="1880">
        <v>7529539.08</v>
      </c>
    </row>
    <row r="12" ht="27" customHeight="1">
      <c r="A12" s="1881" t="s">
        <v>217</v>
      </c>
      <c r="B12" s="861">
        <f>B9+B10+B11</f>
        <v>20523141.85</v>
      </c>
      <c r="C12" s="1882" t="s">
        <v>168</v>
      </c>
      <c r="D12" s="1872">
        <f>D9+D10+D11</f>
        <v>19854138.19</v>
      </c>
    </row>
    <row r="13" ht="27" customHeight="1">
      <c r="A13" s="1883"/>
      <c r="B13" s="1884"/>
      <c r="C13" s="1885" t="s">
        <v>169</v>
      </c>
      <c r="D13" s="1872">
        <f>B12-D12</f>
        <v>669003.66</v>
      </c>
    </row>
    <row r="14" ht="27" customHeight="1">
      <c r="A14" s="1886" t="s">
        <v>218</v>
      </c>
      <c r="B14" s="1887">
        <v>167972.82</v>
      </c>
      <c r="C14" s="1888" t="s">
        <v>170</v>
      </c>
      <c r="D14" s="1872">
        <f>B14+D13</f>
        <v>836976.48</v>
      </c>
    </row>
    <row r="15" ht="27" customHeight="1">
      <c r="A15" s="1889" t="s">
        <v>157</v>
      </c>
      <c r="B15" s="861">
        <f>B12+B14</f>
        <v>20691114.67</v>
      </c>
      <c r="C15" s="1890" t="s">
        <v>157</v>
      </c>
      <c r="D15" s="1872">
        <f>D12+D14</f>
        <v>20691114.67</v>
      </c>
    </row>
    <row r="16" ht="27" customHeight="1">
      <c r="A16" s="1891"/>
      <c r="B16" s="1892"/>
      <c r="C16" s="1893"/>
      <c r="D16" s="1894" t="s">
        <v>262</v>
      </c>
    </row>
  </sheetData>
  <mergeCells>
    <mergeCell ref="A1:D1"/>
    <mergeCell ref="B2:C2"/>
  </mergeCells>
  <printOptions horizontalCentered="1"/>
  <pageMargins left="1.18110236220472" right="1.18110236220472" top="0.78740157480315" bottom="0.78740157480315" header="0.51181" footer="0.51181"/>
  <pageSetup paperSize="9" scale="85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7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28.6823529411765" style="16"/>
    <col min="2" max="2" width="27.1058823529412" style="16"/>
    <col min="3" max="3" width="27.1058823529412" style="16"/>
    <col min="4" max="4" width="27.1058823529412" style="16"/>
    <col min="5" max="5" width="27.1058823529412" style="16"/>
    <col min="6" max="6" width="27.1058823529412" style="16"/>
    <col min="7" max="7" width="27.1058823529412" style="16"/>
    <col min="8" max="8" width="27.1058823529412" style="16"/>
    <col min="9" max="9" width="20.3647058823529" style="16"/>
    <col min="10" max="10" width="20.3647058823529" style="16"/>
    <col min="11" max="11" width="20.3647058823529" style="16"/>
    <col min="12" max="12" width="20.3647058823529" style="16"/>
    <col min="13" max="13" width="20.3647058823529" style="16"/>
  </cols>
  <sheetData>
    <row r="1" ht="35.25" customHeight="1">
      <c r="A1" s="1895" t="s">
        <v>263</v>
      </c>
      <c r="B1" s="1896"/>
      <c r="C1" s="1897"/>
      <c r="D1" s="1898"/>
      <c r="E1" s="1899"/>
      <c r="F1" s="1900"/>
      <c r="G1" s="1901"/>
      <c r="H1" s="1902"/>
      <c r="I1" s="1903"/>
      <c r="J1" s="1904"/>
      <c r="K1" s="1905"/>
      <c r="L1" s="1906"/>
      <c r="M1" s="1907"/>
    </row>
    <row r="2" ht="1652.65">
      <c r="A2" s="1908"/>
      <c r="B2" s="1909"/>
      <c r="C2" s="1910"/>
      <c r="D2" s="1911"/>
      <c r="E2" s="1912"/>
      <c r="F2" s="1913"/>
      <c r="G2" s="1914"/>
      <c r="H2" s="1915"/>
      <c r="I2" s="1916"/>
      <c r="J2" s="1917"/>
      <c r="K2" s="1918"/>
      <c r="L2" s="1919"/>
      <c r="M2" s="1920" t="s">
        <v>264</v>
      </c>
    </row>
    <row r="3" ht="1652.65">
      <c r="A3" s="1921"/>
      <c r="B3" s="1922"/>
      <c r="C3" s="1923"/>
      <c r="D3" s="1924"/>
      <c r="E3" s="1925"/>
      <c r="F3" s="1926"/>
      <c r="G3" s="1927"/>
      <c r="H3" s="1928"/>
      <c r="I3" s="1929"/>
      <c r="J3" s="1930"/>
      <c r="K3" s="1931"/>
      <c r="L3" s="1932"/>
      <c r="M3" s="1933" t="s">
        <v>49</v>
      </c>
    </row>
    <row r="4" ht="30" customHeight="1">
      <c r="A4" s="1934" t="s">
        <v>265</v>
      </c>
      <c r="B4" s="1935" t="s">
        <v>266</v>
      </c>
      <c r="C4" s="1936" t="s">
        <v>79</v>
      </c>
      <c r="D4" s="1937" t="s">
        <v>267</v>
      </c>
      <c r="E4" s="1938" t="s">
        <v>268</v>
      </c>
      <c r="F4" s="1939" t="s">
        <v>269</v>
      </c>
      <c r="G4" s="1940" t="s">
        <v>202</v>
      </c>
      <c r="H4" s="1941" t="s">
        <v>201</v>
      </c>
      <c r="I4" s="1942" t="s">
        <v>200</v>
      </c>
      <c r="J4" s="1943" t="s">
        <v>57</v>
      </c>
      <c r="K4" s="1944" t="s">
        <v>58</v>
      </c>
      <c r="L4" s="1945" t="s">
        <v>59</v>
      </c>
      <c r="M4" s="1946" t="s">
        <v>270</v>
      </c>
    </row>
    <row r="5" ht="24.75" customHeight="1">
      <c r="A5" s="1947" t="s">
        <v>271</v>
      </c>
      <c r="B5" s="1948"/>
      <c r="C5" s="1949"/>
      <c r="D5" s="1950"/>
      <c r="E5" s="1951"/>
      <c r="F5" s="1952"/>
      <c r="G5" s="1953"/>
      <c r="H5" s="1954"/>
      <c r="I5" s="1955"/>
      <c r="J5" s="1956"/>
      <c r="K5" s="1957"/>
      <c r="L5" s="1958"/>
      <c r="M5" s="1959"/>
    </row>
    <row r="6" ht="24.75" customHeight="1">
      <c r="A6" s="1960" t="s">
        <v>272</v>
      </c>
      <c r="B6" s="861">
        <f>C6+D6+E6+F6+G6+H6+I6+J6+K6+L6+M6</f>
        <v>69302889.84</v>
      </c>
      <c r="C6" s="861">
        <f>C7+C9+C10+C11</f>
        <v>0</v>
      </c>
      <c r="D6" s="861">
        <f>D7+D9+D10+D11</f>
        <v>44400146.07</v>
      </c>
      <c r="E6" s="861">
        <f>E7+E9+E10+E11</f>
        <v>890448.89</v>
      </c>
      <c r="F6" s="861">
        <f>F7+F9+F10</f>
        <v>0</v>
      </c>
      <c r="G6" s="861">
        <f>G7+G9+G10</f>
        <v>0</v>
      </c>
      <c r="H6" s="861">
        <f>H7+H9+H10</f>
        <v>0</v>
      </c>
      <c r="I6" s="861">
        <f>I7+I9+I10</f>
        <v>0</v>
      </c>
      <c r="J6" s="861">
        <f>J7+J9+J10</f>
        <v>0</v>
      </c>
      <c r="K6" s="861">
        <f>K7+K9+K10</f>
        <v>0</v>
      </c>
      <c r="L6" s="861">
        <f>L7+L9+L10</f>
        <v>0</v>
      </c>
      <c r="M6" s="861">
        <f>M7+M9+M10</f>
        <v>24012294.88</v>
      </c>
    </row>
    <row r="7" ht="24.75" customHeight="1">
      <c r="A7" s="1961" t="s">
        <v>273</v>
      </c>
      <c r="B7" s="861">
        <f>C7+D7+E7+F7+G7+H7+I7+J7+K7+L7+M7</f>
        <v>69302889.84</v>
      </c>
      <c r="C7" s="1962">
        <v>0</v>
      </c>
      <c r="D7" s="1963">
        <v>44400146.07</v>
      </c>
      <c r="E7" s="1964">
        <v>890448.89</v>
      </c>
      <c r="F7" s="1965">
        <v>0</v>
      </c>
      <c r="G7" s="1966">
        <v>0</v>
      </c>
      <c r="H7" s="1967">
        <v>0</v>
      </c>
      <c r="I7" s="1968">
        <v>0</v>
      </c>
      <c r="J7" s="1969">
        <v>0</v>
      </c>
      <c r="K7" s="1970">
        <v>0</v>
      </c>
      <c r="L7" s="1971">
        <v>0</v>
      </c>
      <c r="M7" s="1972">
        <v>24012294.88</v>
      </c>
    </row>
    <row r="8" ht="24.75" customHeight="1">
      <c r="A8" s="1973" t="s">
        <v>274</v>
      </c>
      <c r="B8" s="861">
        <f>C8+D8+E8+F8+G8+H8+I8+J8+K8+L8+M8</f>
        <v>20000000</v>
      </c>
      <c r="C8" s="1974">
        <v>0</v>
      </c>
      <c r="D8" s="1975">
        <v>20000000</v>
      </c>
      <c r="E8" s="1976">
        <v>0</v>
      </c>
      <c r="F8" s="1977">
        <v>0</v>
      </c>
      <c r="G8" s="1978">
        <v>0</v>
      </c>
      <c r="H8" s="1979">
        <v>0</v>
      </c>
      <c r="I8" s="1980">
        <v>0</v>
      </c>
      <c r="J8" s="1981">
        <v>0</v>
      </c>
      <c r="K8" s="1982">
        <v>0</v>
      </c>
      <c r="L8" s="1983">
        <v>0</v>
      </c>
      <c r="M8" s="1984">
        <v>0</v>
      </c>
    </row>
    <row r="9" ht="24.75" customHeight="1">
      <c r="A9" s="1985" t="s">
        <v>275</v>
      </c>
      <c r="B9" s="861">
        <f>C9+D9+E9+F9+G9+H9+I9+J9+K9+L9+M9</f>
        <v>0</v>
      </c>
      <c r="C9" s="1986">
        <v>0</v>
      </c>
      <c r="D9" s="1987">
        <v>0</v>
      </c>
      <c r="E9" s="1988">
        <v>0</v>
      </c>
      <c r="F9" s="1989">
        <v>0</v>
      </c>
      <c r="G9" s="1990">
        <v>0</v>
      </c>
      <c r="H9" s="1991">
        <v>0</v>
      </c>
      <c r="I9" s="1992">
        <v>0</v>
      </c>
      <c r="J9" s="1993">
        <v>0</v>
      </c>
      <c r="K9" s="1994">
        <v>0</v>
      </c>
      <c r="L9" s="1995">
        <v>0</v>
      </c>
      <c r="M9" s="1996">
        <v>0</v>
      </c>
    </row>
    <row r="10" ht="24.75" customHeight="1">
      <c r="A10" s="1997" t="s">
        <v>276</v>
      </c>
      <c r="B10" s="861">
        <f>C10+D10+E10+F10+G10+H10+I10+J10+K10+L10+M10</f>
        <v>0</v>
      </c>
      <c r="C10" s="1998">
        <v>0</v>
      </c>
      <c r="D10" s="1999">
        <v>0</v>
      </c>
      <c r="E10" s="2000">
        <v>0</v>
      </c>
      <c r="F10" s="2001">
        <v>0</v>
      </c>
      <c r="G10" s="2002">
        <v>0</v>
      </c>
      <c r="H10" s="2003">
        <v>0</v>
      </c>
      <c r="I10" s="2004">
        <v>0</v>
      </c>
      <c r="J10" s="2005">
        <v>0</v>
      </c>
      <c r="K10" s="2006">
        <v>0</v>
      </c>
      <c r="L10" s="2007">
        <v>0</v>
      </c>
      <c r="M10" s="2008">
        <v>0</v>
      </c>
    </row>
    <row r="11" ht="24.75" customHeight="1">
      <c r="A11" s="2009" t="s">
        <v>277</v>
      </c>
      <c r="B11" s="1002">
        <f>C11+D11+E11</f>
        <v>0</v>
      </c>
      <c r="C11" s="2010">
        <v>0</v>
      </c>
      <c r="D11" s="2011">
        <v>0</v>
      </c>
      <c r="E11" s="2012">
        <v>0</v>
      </c>
      <c r="F11" s="2013" t="s">
        <v>69</v>
      </c>
      <c r="G11" s="2014" t="s">
        <v>69</v>
      </c>
      <c r="H11" s="2015" t="s">
        <v>69</v>
      </c>
      <c r="I11" s="2016" t="s">
        <v>69</v>
      </c>
      <c r="J11" s="2017" t="s">
        <v>69</v>
      </c>
      <c r="K11" s="2018" t="s">
        <v>69</v>
      </c>
      <c r="L11" s="2019" t="s">
        <v>69</v>
      </c>
      <c r="M11" s="2020" t="s">
        <v>69</v>
      </c>
    </row>
    <row r="12" ht="24.75" customHeight="1">
      <c r="A12" s="2021" t="s">
        <v>278</v>
      </c>
      <c r="B12" s="1448">
        <f>C12+D12+E12+F12+G12+H12+I12+J12+K12+L12+M12</f>
        <v>0</v>
      </c>
      <c r="C12" s="1448">
        <f>C13+C14</f>
        <v>0</v>
      </c>
      <c r="D12" s="1448">
        <f>D13+D14</f>
        <v>0</v>
      </c>
      <c r="E12" s="1448">
        <f>E13+E14</f>
        <v>0</v>
      </c>
      <c r="F12" s="1448">
        <f>F13+F14</f>
        <v>0</v>
      </c>
      <c r="G12" s="1448">
        <f>G13+G14</f>
        <v>0</v>
      </c>
      <c r="H12" s="1448">
        <f>H13+H14</f>
        <v>0</v>
      </c>
      <c r="I12" s="1448">
        <f>I13+I14</f>
        <v>0</v>
      </c>
      <c r="J12" s="1448">
        <f>J13+J14</f>
        <v>0</v>
      </c>
      <c r="K12" s="1448">
        <f>K13+K14</f>
        <v>0</v>
      </c>
      <c r="L12" s="1448">
        <f>L13+L14</f>
        <v>0</v>
      </c>
      <c r="M12" s="1448">
        <f>M13+M14</f>
        <v>0</v>
      </c>
    </row>
    <row r="13" ht="24.75" customHeight="1">
      <c r="A13" s="2022" t="s">
        <v>279</v>
      </c>
      <c r="B13" s="861">
        <f>C13+D13+E13+F13+G13+H13+I13+J13+K13+L13+M13</f>
        <v>0</v>
      </c>
      <c r="C13" s="2023">
        <v>0</v>
      </c>
      <c r="D13" s="2024">
        <v>0</v>
      </c>
      <c r="E13" s="2025">
        <v>0</v>
      </c>
      <c r="F13" s="2026">
        <v>0</v>
      </c>
      <c r="G13" s="2027">
        <v>0</v>
      </c>
      <c r="H13" s="2028">
        <v>0</v>
      </c>
      <c r="I13" s="2029">
        <v>0</v>
      </c>
      <c r="J13" s="2030">
        <v>0</v>
      </c>
      <c r="K13" s="2031">
        <v>0</v>
      </c>
      <c r="L13" s="2032">
        <v>0</v>
      </c>
      <c r="M13" s="2033">
        <v>0</v>
      </c>
    </row>
    <row r="14" ht="24.75" customHeight="1">
      <c r="A14" s="2034" t="s">
        <v>280</v>
      </c>
      <c r="B14" s="861">
        <f>C14+D14+E14+F14+G14+H14+I14+J14+K14+L14+M14</f>
        <v>0</v>
      </c>
      <c r="C14" s="2035">
        <v>0</v>
      </c>
      <c r="D14" s="2036">
        <v>0</v>
      </c>
      <c r="E14" s="2037">
        <v>0</v>
      </c>
      <c r="F14" s="2038">
        <v>0</v>
      </c>
      <c r="G14" s="2039">
        <v>0</v>
      </c>
      <c r="H14" s="2040">
        <v>0</v>
      </c>
      <c r="I14" s="2041">
        <v>0</v>
      </c>
      <c r="J14" s="2042">
        <v>0</v>
      </c>
      <c r="K14" s="2043">
        <v>0</v>
      </c>
      <c r="L14" s="2044">
        <v>0</v>
      </c>
      <c r="M14" s="2045">
        <v>0</v>
      </c>
    </row>
    <row r="15" ht="24.75" customHeight="1">
      <c r="A15" s="2046" t="s">
        <v>281</v>
      </c>
      <c r="B15" s="861">
        <f>C15+D15+E15+F15+G15+H15+I15+J15+K15+L15+M15</f>
        <v>69302889.84</v>
      </c>
      <c r="C15" s="861">
        <f>C6-C12</f>
        <v>0</v>
      </c>
      <c r="D15" s="861">
        <f>D6-D12</f>
        <v>44400146.07</v>
      </c>
      <c r="E15" s="861">
        <f>E6-E12</f>
        <v>890448.89</v>
      </c>
      <c r="F15" s="861">
        <f>F6-F12</f>
        <v>0</v>
      </c>
      <c r="G15" s="861">
        <f>G6-G12</f>
        <v>0</v>
      </c>
      <c r="H15" s="861">
        <f>H6-H12</f>
        <v>0</v>
      </c>
      <c r="I15" s="861">
        <f>I6-I12</f>
        <v>0</v>
      </c>
      <c r="J15" s="861">
        <f>J6-J12</f>
        <v>0</v>
      </c>
      <c r="K15" s="861">
        <f>K6-K12</f>
        <v>0</v>
      </c>
      <c r="L15" s="861">
        <f>L6-L12</f>
        <v>0</v>
      </c>
      <c r="M15" s="861">
        <f>M6-M12</f>
        <v>24012294.88</v>
      </c>
    </row>
    <row r="16" ht="24.75" customHeight="1">
      <c r="A16" s="2047" t="s">
        <v>282</v>
      </c>
      <c r="B16" s="2048"/>
      <c r="C16" s="2049"/>
      <c r="D16" s="2050"/>
      <c r="E16" s="2051"/>
      <c r="F16" s="2052"/>
      <c r="G16" s="2053"/>
      <c r="H16" s="2054"/>
      <c r="I16" s="2055"/>
      <c r="J16" s="2056"/>
      <c r="K16" s="2057"/>
      <c r="L16" s="2058"/>
      <c r="M16" s="2059"/>
    </row>
    <row r="17" ht="24.75" customHeight="1">
      <c r="A17" s="2060" t="s">
        <v>272</v>
      </c>
      <c r="B17" s="861">
        <f>C17+D17+E17+F17+G17+H17+I17+J17+K17+L17+M17</f>
        <v>100437126.21</v>
      </c>
      <c r="C17" s="861">
        <f>C18+C20+C21+C22</f>
        <v>0</v>
      </c>
      <c r="D17" s="861">
        <f>D18+D20+D21+D22</f>
        <v>51865515.75</v>
      </c>
      <c r="E17" s="861">
        <f>E18+E20+E21+E22</f>
        <v>16211174.18</v>
      </c>
      <c r="F17" s="861">
        <f>F18+F20+F21</f>
        <v>0</v>
      </c>
      <c r="G17" s="861">
        <f>G18+G20+G21</f>
        <v>0</v>
      </c>
      <c r="H17" s="861">
        <f>H18+H20+H21</f>
        <v>0</v>
      </c>
      <c r="I17" s="861">
        <f>I18+I20+I21</f>
        <v>0</v>
      </c>
      <c r="J17" s="861">
        <f>J18+J20+J21</f>
        <v>0</v>
      </c>
      <c r="K17" s="861">
        <f>K18+K20+K21</f>
        <v>0</v>
      </c>
      <c r="L17" s="861">
        <f>L18+L20+L21</f>
        <v>0</v>
      </c>
      <c r="M17" s="861">
        <f>M18+M20+M21</f>
        <v>32360436.28</v>
      </c>
    </row>
    <row r="18" ht="24.75" customHeight="1">
      <c r="A18" s="2061" t="s">
        <v>273</v>
      </c>
      <c r="B18" s="861">
        <f>C18+D18+E18+F18+G18+H18+I18+J18+K18+L18+M18</f>
        <v>100437126.21</v>
      </c>
      <c r="C18" s="2062">
        <v>0</v>
      </c>
      <c r="D18" s="2063">
        <v>51865515.75</v>
      </c>
      <c r="E18" s="2064">
        <v>16211174.18</v>
      </c>
      <c r="F18" s="2065">
        <v>0</v>
      </c>
      <c r="G18" s="2066">
        <v>0</v>
      </c>
      <c r="H18" s="2067">
        <v>0</v>
      </c>
      <c r="I18" s="2068">
        <v>0</v>
      </c>
      <c r="J18" s="2069">
        <v>0</v>
      </c>
      <c r="K18" s="2070">
        <v>0</v>
      </c>
      <c r="L18" s="2071">
        <v>0</v>
      </c>
      <c r="M18" s="2072">
        <v>32360436.28</v>
      </c>
    </row>
    <row r="19" ht="24.75" customHeight="1">
      <c r="A19" s="2073" t="s">
        <v>274</v>
      </c>
      <c r="B19" s="861">
        <f>C19+D19+E19+F19+G19+H19+I19+J19+K19+L19+M19</f>
        <v>20000000</v>
      </c>
      <c r="C19" s="2074">
        <v>0</v>
      </c>
      <c r="D19" s="2075">
        <v>20000000</v>
      </c>
      <c r="E19" s="2076">
        <v>0</v>
      </c>
      <c r="F19" s="2077">
        <v>0</v>
      </c>
      <c r="G19" s="2078">
        <v>0</v>
      </c>
      <c r="H19" s="2079">
        <v>0</v>
      </c>
      <c r="I19" s="2080">
        <v>0</v>
      </c>
      <c r="J19" s="2081">
        <v>0</v>
      </c>
      <c r="K19" s="2082">
        <v>0</v>
      </c>
      <c r="L19" s="2083">
        <v>0</v>
      </c>
      <c r="M19" s="2084">
        <v>0</v>
      </c>
    </row>
    <row r="20" ht="24.75" customHeight="1">
      <c r="A20" s="2085" t="s">
        <v>275</v>
      </c>
      <c r="B20" s="861">
        <f>C20+D20+E20+F20+G20+H20+I20+J20+K20+L20+M20</f>
        <v>0</v>
      </c>
      <c r="C20" s="2086">
        <v>0</v>
      </c>
      <c r="D20" s="2087">
        <v>0</v>
      </c>
      <c r="E20" s="2088">
        <v>0</v>
      </c>
      <c r="F20" s="2089">
        <v>0</v>
      </c>
      <c r="G20" s="2090">
        <v>0</v>
      </c>
      <c r="H20" s="2091">
        <v>0</v>
      </c>
      <c r="I20" s="2092">
        <v>0</v>
      </c>
      <c r="J20" s="2093">
        <v>0</v>
      </c>
      <c r="K20" s="2094">
        <v>0</v>
      </c>
      <c r="L20" s="2095">
        <v>0</v>
      </c>
      <c r="M20" s="2096">
        <v>0</v>
      </c>
    </row>
    <row r="21" ht="24.75" customHeight="1">
      <c r="A21" s="2097" t="s">
        <v>276</v>
      </c>
      <c r="B21" s="861">
        <f>C21+D21+E21+F21+G21+H21+I21+J21+K21+L21+M21</f>
        <v>0</v>
      </c>
      <c r="C21" s="2098">
        <v>0</v>
      </c>
      <c r="D21" s="2099">
        <v>0</v>
      </c>
      <c r="E21" s="2100">
        <v>0</v>
      </c>
      <c r="F21" s="2101">
        <v>0</v>
      </c>
      <c r="G21" s="2102">
        <v>0</v>
      </c>
      <c r="H21" s="2103">
        <v>0</v>
      </c>
      <c r="I21" s="2104">
        <v>0</v>
      </c>
      <c r="J21" s="2105">
        <v>0</v>
      </c>
      <c r="K21" s="2106">
        <v>0</v>
      </c>
      <c r="L21" s="2107">
        <v>0</v>
      </c>
      <c r="M21" s="2108">
        <v>0</v>
      </c>
    </row>
    <row r="22" ht="24.75" customHeight="1">
      <c r="A22" s="2109" t="s">
        <v>277</v>
      </c>
      <c r="B22" s="861">
        <f>C22+D22+E22</f>
        <v>0</v>
      </c>
      <c r="C22" s="2110">
        <v>0</v>
      </c>
      <c r="D22" s="2111">
        <v>0</v>
      </c>
      <c r="E22" s="2112">
        <v>0</v>
      </c>
      <c r="F22" s="2113" t="s">
        <v>69</v>
      </c>
      <c r="G22" s="2114" t="s">
        <v>69</v>
      </c>
      <c r="H22" s="2115" t="s">
        <v>69</v>
      </c>
      <c r="I22" s="2116" t="s">
        <v>69</v>
      </c>
      <c r="J22" s="2117" t="s">
        <v>69</v>
      </c>
      <c r="K22" s="2118" t="s">
        <v>69</v>
      </c>
      <c r="L22" s="2119" t="s">
        <v>69</v>
      </c>
      <c r="M22" s="2120" t="s">
        <v>69</v>
      </c>
    </row>
    <row r="23" ht="24.75" customHeight="1">
      <c r="A23" s="2121" t="s">
        <v>278</v>
      </c>
      <c r="B23" s="861">
        <f>C23+D23+E23+F23+G23+H23+I23+J23+K23+L23+M23</f>
        <v>0</v>
      </c>
      <c r="C23" s="1448">
        <f>C24+C25</f>
        <v>0</v>
      </c>
      <c r="D23" s="1448">
        <f>D24+D25</f>
        <v>0</v>
      </c>
      <c r="E23" s="1448">
        <f>E24+E25</f>
        <v>0</v>
      </c>
      <c r="F23" s="1448">
        <f>F24+F25</f>
        <v>0</v>
      </c>
      <c r="G23" s="1448">
        <f>G24+G25</f>
        <v>0</v>
      </c>
      <c r="H23" s="1448">
        <f>H24+H25</f>
        <v>0</v>
      </c>
      <c r="I23" s="1448">
        <f>I24+I25</f>
        <v>0</v>
      </c>
      <c r="J23" s="1448">
        <f>J24+J25</f>
        <v>0</v>
      </c>
      <c r="K23" s="1448">
        <f>K24+K25</f>
        <v>0</v>
      </c>
      <c r="L23" s="1448">
        <f>L24+L25</f>
        <v>0</v>
      </c>
      <c r="M23" s="1448">
        <f>M24+M25</f>
        <v>0</v>
      </c>
    </row>
    <row r="24" ht="24.75" customHeight="1">
      <c r="A24" s="2122" t="s">
        <v>279</v>
      </c>
      <c r="B24" s="861">
        <f>C24+D24+E24+F24+G24+H24+I24+J24+K24+L24+M24</f>
        <v>0</v>
      </c>
      <c r="C24" s="2123">
        <v>0</v>
      </c>
      <c r="D24" s="2124">
        <v>0</v>
      </c>
      <c r="E24" s="2125">
        <v>0</v>
      </c>
      <c r="F24" s="2126">
        <v>0</v>
      </c>
      <c r="G24" s="2127">
        <v>0</v>
      </c>
      <c r="H24" s="2128">
        <v>0</v>
      </c>
      <c r="I24" s="2129">
        <v>0</v>
      </c>
      <c r="J24" s="2130">
        <v>0</v>
      </c>
      <c r="K24" s="2131">
        <v>0</v>
      </c>
      <c r="L24" s="2132">
        <v>0</v>
      </c>
      <c r="M24" s="2133">
        <v>0</v>
      </c>
    </row>
    <row r="25" ht="24.75" customHeight="1">
      <c r="A25" s="2134" t="s">
        <v>280</v>
      </c>
      <c r="B25" s="861">
        <f>C25+D25+E25+F25+G25+H25+I25+J25+K25+L25+M25</f>
        <v>0</v>
      </c>
      <c r="C25" s="2135">
        <v>0</v>
      </c>
      <c r="D25" s="2136">
        <v>0</v>
      </c>
      <c r="E25" s="2137">
        <v>0</v>
      </c>
      <c r="F25" s="2138">
        <v>0</v>
      </c>
      <c r="G25" s="2139">
        <v>0</v>
      </c>
      <c r="H25" s="2140">
        <v>0</v>
      </c>
      <c r="I25" s="2141">
        <v>0</v>
      </c>
      <c r="J25" s="2142">
        <v>0</v>
      </c>
      <c r="K25" s="2143">
        <v>0</v>
      </c>
      <c r="L25" s="2144">
        <v>0</v>
      </c>
      <c r="M25" s="2145">
        <v>0</v>
      </c>
    </row>
    <row r="26" ht="24.75" customHeight="1">
      <c r="A26" s="2146" t="s">
        <v>281</v>
      </c>
      <c r="B26" s="861">
        <f>C26+D26+E26+F26+G26+H26+I26+J26+K26+L26+M26</f>
        <v>100437126.21</v>
      </c>
      <c r="C26" s="861">
        <f>C17-C23</f>
        <v>0</v>
      </c>
      <c r="D26" s="861">
        <f>D17-D23</f>
        <v>51865515.75</v>
      </c>
      <c r="E26" s="861">
        <f>E17-E23</f>
        <v>16211174.18</v>
      </c>
      <c r="F26" s="861">
        <f>F17-F23</f>
        <v>0</v>
      </c>
      <c r="G26" s="861">
        <f>G17-G23</f>
        <v>0</v>
      </c>
      <c r="H26" s="861">
        <f>H17-H23</f>
        <v>0</v>
      </c>
      <c r="I26" s="861">
        <f>I17-I23</f>
        <v>0</v>
      </c>
      <c r="J26" s="861">
        <f>J17-J23</f>
        <v>0</v>
      </c>
      <c r="K26" s="861">
        <f>K17-K23</f>
        <v>0</v>
      </c>
      <c r="L26" s="861">
        <f>L17-L23</f>
        <v>0</v>
      </c>
      <c r="M26" s="861">
        <f>M17-M23</f>
        <v>32360436.28</v>
      </c>
    </row>
    <row r="27" ht="18.75" customHeight="1">
      <c r="A27" s="2147"/>
      <c r="B27" s="2148"/>
      <c r="C27" s="2149"/>
      <c r="D27" s="2150"/>
      <c r="E27" s="2151"/>
      <c r="F27" s="2152"/>
      <c r="G27" s="2153"/>
      <c r="H27" s="2154"/>
      <c r="I27" s="2155"/>
      <c r="J27" s="2156"/>
      <c r="K27" s="2157"/>
      <c r="L27" s="2158"/>
      <c r="M27" s="2159" t="s">
        <v>283</v>
      </c>
    </row>
  </sheetData>
  <mergeCells>
    <mergeCell ref="A1:M1"/>
  </mergeCells>
  <printOptions horizontalCentered="1"/>
  <pageMargins left="1.18110236220472" right="1.18110236220472" top="0.78740157480315" bottom="0.78740157480315" header="0.51181" footer="0.51181"/>
  <pageSetup paperSize="9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8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2.5529411764706" style="16"/>
    <col min="2" max="2" width="20.3647058823529" style="16"/>
    <col min="3" max="3" width="20.3647058823529" style="16"/>
    <col min="4" max="4" width="20.3647058823529" style="16"/>
    <col min="5" max="5" width="20.3647058823529" style="16"/>
    <col min="6" max="6" width="20.3647058823529" style="16"/>
    <col min="7" max="7" width="22.5137254901961" style="16"/>
    <col min="8" max="8" width="20.3647058823529" style="16"/>
    <col min="9" max="9" width="20.3647058823529" style="16"/>
    <col min="10" max="10" width="20.3647058823529" style="16"/>
    <col min="11" max="11" width="20.3647058823529" style="16"/>
    <col min="12" max="12" width="20.3647058823529" style="16"/>
    <col min="13" max="13" width="20.3647058823529" style="16"/>
  </cols>
  <sheetData>
    <row r="1" ht="35.25" customHeight="1">
      <c r="A1" s="2160" t="s">
        <v>284</v>
      </c>
      <c r="B1" s="2161"/>
      <c r="C1" s="2162"/>
      <c r="D1" s="2163"/>
      <c r="E1" s="2164"/>
      <c r="F1" s="2165"/>
      <c r="G1" s="2166"/>
      <c r="H1" s="2167"/>
      <c r="I1" s="2168"/>
      <c r="J1" s="2169"/>
      <c r="K1" s="2170"/>
      <c r="L1" s="2171"/>
      <c r="M1" s="2172"/>
    </row>
    <row r="2" ht="1652.65">
      <c r="A2" s="2173"/>
      <c r="B2" s="2174"/>
      <c r="C2" s="2175"/>
      <c r="D2" s="2176"/>
      <c r="E2" s="2177"/>
      <c r="F2" s="2178"/>
      <c r="G2" s="2179"/>
      <c r="H2" s="2180"/>
      <c r="I2" s="2181"/>
      <c r="J2" s="2182"/>
      <c r="K2" s="2183"/>
      <c r="L2" s="2184"/>
      <c r="M2" s="2185" t="s">
        <v>285</v>
      </c>
    </row>
    <row r="3" ht="1652.65">
      <c r="A3" s="2186"/>
      <c r="B3" s="2187"/>
      <c r="C3" s="2188"/>
      <c r="D3" s="2189"/>
      <c r="E3" s="2190"/>
      <c r="F3" s="2191"/>
      <c r="G3" s="2192"/>
      <c r="H3" s="2193"/>
      <c r="I3" s="2194"/>
      <c r="J3" s="2195"/>
      <c r="K3" s="2196"/>
      <c r="L3" s="2197"/>
      <c r="M3" s="2198" t="s">
        <v>49</v>
      </c>
    </row>
    <row r="4" ht="35.25" customHeight="1">
      <c r="A4" s="2199" t="s">
        <v>265</v>
      </c>
      <c r="B4" s="2200" t="s">
        <v>266</v>
      </c>
      <c r="C4" s="2201" t="s">
        <v>79</v>
      </c>
      <c r="D4" s="2202" t="s">
        <v>80</v>
      </c>
      <c r="E4" s="2203" t="s">
        <v>268</v>
      </c>
      <c r="F4" s="2204" t="s">
        <v>269</v>
      </c>
      <c r="G4" s="2205" t="s">
        <v>202</v>
      </c>
      <c r="H4" s="2206" t="s">
        <v>201</v>
      </c>
      <c r="I4" s="2207" t="s">
        <v>200</v>
      </c>
      <c r="J4" s="2208" t="s">
        <v>57</v>
      </c>
      <c r="K4" s="2209" t="s">
        <v>58</v>
      </c>
      <c r="L4" s="2210" t="s">
        <v>59</v>
      </c>
      <c r="M4" s="2211" t="s">
        <v>270</v>
      </c>
    </row>
    <row r="5" ht="27" customHeight="1">
      <c r="A5" s="2212" t="s">
        <v>286</v>
      </c>
      <c r="B5" s="863">
        <f>SUM(C5:M5)</f>
        <v>69302889.84</v>
      </c>
      <c r="C5" s="2213">
        <v>0</v>
      </c>
      <c r="D5" s="2214">
        <v>44400146.07</v>
      </c>
      <c r="E5" s="2215">
        <v>890448.89</v>
      </c>
      <c r="F5" s="2216">
        <v>0</v>
      </c>
      <c r="G5" s="2217">
        <v>0</v>
      </c>
      <c r="H5" s="2218">
        <v>0</v>
      </c>
      <c r="I5" s="2219">
        <v>0</v>
      </c>
      <c r="J5" s="2220">
        <v>0</v>
      </c>
      <c r="K5" s="2221">
        <v>0</v>
      </c>
      <c r="L5" s="2222">
        <v>0</v>
      </c>
      <c r="M5" s="2223">
        <v>24012294.88</v>
      </c>
    </row>
    <row r="6" ht="27" customHeight="1">
      <c r="A6" s="2224" t="s">
        <v>287</v>
      </c>
      <c r="B6" s="2225">
        <f>SUM(C6:M6)</f>
        <v>211353652.24</v>
      </c>
      <c r="C6" s="2226">
        <v>0</v>
      </c>
      <c r="D6" s="2227">
        <v>29055369.68</v>
      </c>
      <c r="E6" s="2228">
        <v>160420725.29</v>
      </c>
      <c r="F6" s="2229">
        <v>0</v>
      </c>
      <c r="G6" s="2230">
        <v>0</v>
      </c>
      <c r="H6" s="2231">
        <v>0</v>
      </c>
      <c r="I6" s="2232">
        <v>0</v>
      </c>
      <c r="J6" s="2233">
        <v>0</v>
      </c>
      <c r="K6" s="2234">
        <v>0</v>
      </c>
      <c r="L6" s="2235">
        <v>0</v>
      </c>
      <c r="M6" s="2236">
        <v>21877557.27</v>
      </c>
    </row>
    <row r="7" ht="27" customHeight="1">
      <c r="A7" s="2237" t="s">
        <v>288</v>
      </c>
      <c r="B7" s="1567">
        <f>SUM(C7:M7)</f>
        <v>108014808.39</v>
      </c>
      <c r="C7" s="2238">
        <v>0</v>
      </c>
      <c r="D7" s="2239">
        <v>7990150.76</v>
      </c>
      <c r="E7" s="2240">
        <v>100024657.63</v>
      </c>
      <c r="F7" s="2241">
        <v>0</v>
      </c>
      <c r="G7" s="2242">
        <v>0</v>
      </c>
      <c r="H7" s="2243">
        <v>0</v>
      </c>
      <c r="I7" s="2244">
        <v>0</v>
      </c>
      <c r="J7" s="2245">
        <v>0</v>
      </c>
      <c r="K7" s="2246">
        <v>0</v>
      </c>
      <c r="L7" s="2247">
        <v>0</v>
      </c>
      <c r="M7" s="2248">
        <v>0</v>
      </c>
    </row>
    <row r="8" ht="27" customHeight="1">
      <c r="A8" s="2249" t="s">
        <v>289</v>
      </c>
      <c r="B8" s="1567">
        <f>SUM(C8:M8)</f>
        <v>107073400.28</v>
      </c>
      <c r="C8" s="2250">
        <v>0</v>
      </c>
      <c r="D8" s="2251">
        <v>7817700</v>
      </c>
      <c r="E8" s="2252">
        <v>99255700.28</v>
      </c>
      <c r="F8" s="2253">
        <v>0</v>
      </c>
      <c r="G8" s="2254">
        <v>0</v>
      </c>
      <c r="H8" s="2255">
        <v>0</v>
      </c>
      <c r="I8" s="2256">
        <v>0</v>
      </c>
      <c r="J8" s="2257">
        <v>0</v>
      </c>
      <c r="K8" s="2258">
        <v>0</v>
      </c>
      <c r="L8" s="2259">
        <v>0</v>
      </c>
      <c r="M8" s="2260">
        <v>0</v>
      </c>
    </row>
    <row r="9" ht="27" customHeight="1">
      <c r="A9" s="2261" t="s">
        <v>290</v>
      </c>
      <c r="B9" s="1567">
        <f>SUM(C9:M9)</f>
        <v>817008.11</v>
      </c>
      <c r="C9" s="2262">
        <v>0</v>
      </c>
      <c r="D9" s="2263">
        <v>48050.76</v>
      </c>
      <c r="E9" s="2264">
        <v>768957.35</v>
      </c>
      <c r="F9" s="2265">
        <v>0</v>
      </c>
      <c r="G9" s="2266">
        <v>0</v>
      </c>
      <c r="H9" s="2267">
        <v>0</v>
      </c>
      <c r="I9" s="2268">
        <v>0</v>
      </c>
      <c r="J9" s="2269">
        <v>0</v>
      </c>
      <c r="K9" s="2270">
        <v>0</v>
      </c>
      <c r="L9" s="2271">
        <v>0</v>
      </c>
      <c r="M9" s="2272">
        <v>0</v>
      </c>
    </row>
    <row r="10" ht="27" customHeight="1">
      <c r="A10" s="2273" t="s">
        <v>291</v>
      </c>
      <c r="B10" s="1567">
        <f>SUM(C10:M10)</f>
        <v>124400</v>
      </c>
      <c r="C10" s="2274">
        <v>0</v>
      </c>
      <c r="D10" s="2275">
        <v>124400</v>
      </c>
      <c r="E10" s="2276">
        <v>0</v>
      </c>
      <c r="F10" s="2277">
        <v>0</v>
      </c>
      <c r="G10" s="2278">
        <v>0</v>
      </c>
      <c r="H10" s="2279">
        <v>0</v>
      </c>
      <c r="I10" s="2280">
        <v>0</v>
      </c>
      <c r="J10" s="2281">
        <v>0</v>
      </c>
      <c r="K10" s="2282">
        <v>0</v>
      </c>
      <c r="L10" s="2283">
        <v>0</v>
      </c>
      <c r="M10" s="2284">
        <v>0</v>
      </c>
    </row>
    <row r="11" ht="27" customHeight="1">
      <c r="A11" s="2285" t="s">
        <v>292</v>
      </c>
      <c r="B11" s="1567">
        <f>SUM(C11:M11)</f>
        <v>231662.48</v>
      </c>
      <c r="C11" s="2286">
        <v>0</v>
      </c>
      <c r="D11" s="2287">
        <v>91770.84</v>
      </c>
      <c r="E11" s="2288">
        <v>36067.66</v>
      </c>
      <c r="F11" s="2289">
        <v>0</v>
      </c>
      <c r="G11" s="2290">
        <v>0</v>
      </c>
      <c r="H11" s="2291">
        <v>0</v>
      </c>
      <c r="I11" s="2292">
        <v>0</v>
      </c>
      <c r="J11" s="2293">
        <v>0</v>
      </c>
      <c r="K11" s="2294">
        <v>0</v>
      </c>
      <c r="L11" s="2295">
        <v>0</v>
      </c>
      <c r="M11" s="2296">
        <v>103823.98</v>
      </c>
    </row>
    <row r="12" ht="27" customHeight="1">
      <c r="A12" s="2297" t="s">
        <v>293</v>
      </c>
      <c r="B12" s="1594">
        <f>SUM(C12:M12)</f>
        <v>81333448.08</v>
      </c>
      <c r="C12" s="2298">
        <v>0</v>
      </c>
      <c r="D12" s="2299">
        <v>20973448.08</v>
      </c>
      <c r="E12" s="2300">
        <v>60360000</v>
      </c>
      <c r="F12" s="2301">
        <v>0</v>
      </c>
      <c r="G12" s="2302">
        <v>0</v>
      </c>
      <c r="H12" s="2303">
        <v>0</v>
      </c>
      <c r="I12" s="2304">
        <v>0</v>
      </c>
      <c r="J12" s="2305">
        <v>0</v>
      </c>
      <c r="K12" s="2306">
        <v>0</v>
      </c>
      <c r="L12" s="2307">
        <v>0</v>
      </c>
      <c r="M12" s="2308">
        <v>0</v>
      </c>
    </row>
    <row r="13" ht="27" customHeight="1">
      <c r="A13" s="2309" t="s">
        <v>294</v>
      </c>
      <c r="B13" s="2225">
        <f>C13+D13+E13</f>
        <v>0</v>
      </c>
      <c r="C13" s="2310">
        <v>0</v>
      </c>
      <c r="D13" s="2311">
        <v>0</v>
      </c>
      <c r="E13" s="2312">
        <v>0</v>
      </c>
      <c r="F13" s="2313" t="s">
        <v>69</v>
      </c>
      <c r="G13" s="2314" t="s">
        <v>69</v>
      </c>
      <c r="H13" s="2315" t="s">
        <v>69</v>
      </c>
      <c r="I13" s="2316" t="s">
        <v>69</v>
      </c>
      <c r="J13" s="2317" t="s">
        <v>69</v>
      </c>
      <c r="K13" s="2318" t="s">
        <v>69</v>
      </c>
      <c r="L13" s="2319" t="s">
        <v>69</v>
      </c>
      <c r="M13" s="2320" t="s">
        <v>69</v>
      </c>
    </row>
    <row r="14" ht="27" customHeight="1">
      <c r="A14" s="2321" t="s">
        <v>295</v>
      </c>
      <c r="B14" s="1567">
        <f>SUM(C14:M14)</f>
        <v>180219415.87</v>
      </c>
      <c r="C14" s="2322">
        <v>0</v>
      </c>
      <c r="D14" s="2323">
        <v>21590000</v>
      </c>
      <c r="E14" s="2324">
        <v>145100000</v>
      </c>
      <c r="F14" s="2325">
        <v>0</v>
      </c>
      <c r="G14" s="2326">
        <v>0</v>
      </c>
      <c r="H14" s="2327">
        <v>0</v>
      </c>
      <c r="I14" s="2328">
        <v>0</v>
      </c>
      <c r="J14" s="2329">
        <v>0</v>
      </c>
      <c r="K14" s="2330">
        <v>0</v>
      </c>
      <c r="L14" s="2331">
        <v>0</v>
      </c>
      <c r="M14" s="2332">
        <v>13529415.87</v>
      </c>
    </row>
    <row r="15" ht="27" customHeight="1">
      <c r="A15" s="2333" t="s">
        <v>296</v>
      </c>
      <c r="B15" s="1567">
        <f>SUM(C15:M15)</f>
        <v>180219415.87</v>
      </c>
      <c r="C15" s="2334">
        <v>0</v>
      </c>
      <c r="D15" s="2335">
        <v>21590000</v>
      </c>
      <c r="E15" s="2336">
        <v>145100000</v>
      </c>
      <c r="F15" s="2337">
        <v>0</v>
      </c>
      <c r="G15" s="2338">
        <v>0</v>
      </c>
      <c r="H15" s="2339">
        <v>0</v>
      </c>
      <c r="I15" s="2340">
        <v>0</v>
      </c>
      <c r="J15" s="2341">
        <v>0</v>
      </c>
      <c r="K15" s="2342">
        <v>0</v>
      </c>
      <c r="L15" s="2343">
        <v>0</v>
      </c>
      <c r="M15" s="2344">
        <v>13529415.87</v>
      </c>
    </row>
    <row r="16" ht="27" customHeight="1">
      <c r="A16" s="2345" t="s">
        <v>297</v>
      </c>
      <c r="B16" s="1594">
        <f>SUM(C16:M16)</f>
        <v>31134236.37</v>
      </c>
      <c r="C16" s="1448">
        <f>C6-C14</f>
        <v>0</v>
      </c>
      <c r="D16" s="1448">
        <f>D6-D14</f>
        <v>7465369.68</v>
      </c>
      <c r="E16" s="1448">
        <f>E6-E14</f>
        <v>15320725.29</v>
      </c>
      <c r="F16" s="1448">
        <f>F6-F14</f>
        <v>0</v>
      </c>
      <c r="G16" s="1448">
        <f>G6-G14</f>
        <v>0</v>
      </c>
      <c r="H16" s="1448">
        <f>H6-H14</f>
        <v>0</v>
      </c>
      <c r="I16" s="1448">
        <f>I6-I14</f>
        <v>0</v>
      </c>
      <c r="J16" s="1448">
        <f>J6-J14</f>
        <v>0</v>
      </c>
      <c r="K16" s="1448">
        <f>K6-K14</f>
        <v>0</v>
      </c>
      <c r="L16" s="1448">
        <f>L6-L14</f>
        <v>0</v>
      </c>
      <c r="M16" s="1448">
        <f>M6-M14</f>
        <v>8348141.4</v>
      </c>
    </row>
    <row r="17" ht="27" customHeight="1">
      <c r="A17" s="2346" t="s">
        <v>298</v>
      </c>
      <c r="B17" s="863">
        <f>SUM(C17:M17)</f>
        <v>100437126.21</v>
      </c>
      <c r="C17" s="861">
        <f>C5+C16</f>
        <v>0</v>
      </c>
      <c r="D17" s="861">
        <f>D5+D16</f>
        <v>51865515.75</v>
      </c>
      <c r="E17" s="861">
        <f>E5+E16</f>
        <v>16211174.18</v>
      </c>
      <c r="F17" s="861">
        <f>F5+F16</f>
        <v>0</v>
      </c>
      <c r="G17" s="861">
        <f>G5+G16</f>
        <v>0</v>
      </c>
      <c r="H17" s="861">
        <f>H5+H16</f>
        <v>0</v>
      </c>
      <c r="I17" s="861">
        <f>I5+I16</f>
        <v>0</v>
      </c>
      <c r="J17" s="861">
        <f>J5+J16</f>
        <v>0</v>
      </c>
      <c r="K17" s="861">
        <f>K5+K16</f>
        <v>0</v>
      </c>
      <c r="L17" s="861">
        <f>L5+L16</f>
        <v>0</v>
      </c>
      <c r="M17" s="861">
        <f>M5+M16</f>
        <v>32360436.28</v>
      </c>
    </row>
    <row r="18" ht="27" customHeight="1">
      <c r="A18" s="2347"/>
      <c r="B18" s="2348"/>
      <c r="C18" s="2349"/>
      <c r="D18" s="2350"/>
      <c r="E18" s="2351"/>
      <c r="F18" s="2352"/>
      <c r="G18" s="2353"/>
      <c r="H18" s="2354"/>
      <c r="I18" s="2355"/>
      <c r="J18" s="2356"/>
      <c r="K18" s="2357"/>
      <c r="L18" s="2358"/>
      <c r="M18" s="2359" t="s">
        <v>299</v>
      </c>
    </row>
  </sheetData>
  <mergeCells>
    <mergeCell ref="A1:M1"/>
  </mergeCells>
  <printOptions horizontalCentered="1"/>
  <pageMargins left="0.393700787401575" right="0.393700787401575" top="0.78740157480315" bottom="0.78740157480315" header="0.51181" footer="0.51181"/>
  <pageSetup paperSize="9" scale="65" pageOrder="overThenDown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20.7921568627451" style="16"/>
    <col min="2" max="2" width="27.1058823529412" style="16"/>
    <col min="3" max="3" width="27.1058823529412" style="16"/>
    <col min="4" max="4" width="27.1058823529412" style="16"/>
    <col min="5" max="5" width="27.1058823529412" style="16"/>
    <col min="6" max="6" width="27.1058823529412" style="16"/>
    <col min="7" max="7" width="27.1058823529412" style="16"/>
    <col min="8" max="8" width="27.1058823529412" style="16"/>
    <col min="9" max="9" width="27.1058823529412" style="16"/>
    <col min="10" max="10" width="27.1058823529412" style="16"/>
    <col min="11" max="11" width="27.1058823529412" style="16"/>
    <col min="12" max="12" width="27.1058823529412" style="16"/>
  </cols>
  <sheetData>
    <row r="1" ht="35.25" customHeight="1">
      <c r="A1" s="2360" t="s">
        <v>300</v>
      </c>
      <c r="B1" s="2361"/>
      <c r="C1" s="2362"/>
      <c r="D1" s="2363"/>
      <c r="E1" s="2364"/>
      <c r="F1" s="2365"/>
      <c r="G1" s="2366"/>
      <c r="H1" s="2367"/>
      <c r="I1" s="2368"/>
      <c r="J1" s="2369"/>
      <c r="K1" s="2370"/>
      <c r="L1" s="2371"/>
    </row>
    <row r="2" ht="1652.65">
      <c r="A2" s="2372"/>
      <c r="B2" s="2373"/>
      <c r="C2" s="2374"/>
      <c r="D2" s="2375"/>
      <c r="E2" s="2376"/>
      <c r="F2" s="2377"/>
      <c r="G2" s="2378"/>
      <c r="H2" s="2379"/>
      <c r="I2" s="2380"/>
      <c r="J2" s="2381"/>
      <c r="K2" s="2382"/>
      <c r="L2" s="2383" t="s">
        <v>301</v>
      </c>
    </row>
    <row r="3" ht="1652.65">
      <c r="A3" s="2384"/>
      <c r="B3" s="2385"/>
      <c r="C3" s="2386"/>
      <c r="D3" s="2387"/>
      <c r="E3" s="2388"/>
      <c r="F3" s="2389"/>
      <c r="G3" s="2390"/>
      <c r="H3" s="2391"/>
      <c r="I3" s="2392"/>
      <c r="J3" s="2393"/>
      <c r="K3" s="2394"/>
      <c r="L3" s="2395" t="s">
        <v>49</v>
      </c>
    </row>
    <row r="4" ht="35.25" customHeight="1">
      <c r="A4" s="2396" t="s">
        <v>302</v>
      </c>
      <c r="B4" s="2397" t="s">
        <v>78</v>
      </c>
      <c r="C4" s="2398" t="s">
        <v>79</v>
      </c>
      <c r="D4" s="2399" t="s">
        <v>80</v>
      </c>
      <c r="E4" s="2400" t="s">
        <v>268</v>
      </c>
      <c r="F4" s="2401" t="s">
        <v>269</v>
      </c>
      <c r="G4" s="2402" t="s">
        <v>202</v>
      </c>
      <c r="H4" s="2403" t="s">
        <v>201</v>
      </c>
      <c r="I4" s="2404" t="s">
        <v>200</v>
      </c>
      <c r="J4" s="2405" t="s">
        <v>57</v>
      </c>
      <c r="K4" s="2406" t="s">
        <v>58</v>
      </c>
      <c r="L4" s="2407" t="s">
        <v>59</v>
      </c>
    </row>
    <row r="5" ht="27" customHeight="1">
      <c r="A5" s="2408" t="s">
        <v>303</v>
      </c>
      <c r="B5" s="861">
        <f>SUM(C5:L5)</f>
        <v>0</v>
      </c>
      <c r="C5" s="861">
        <f>C6+C7+C8</f>
        <v>0</v>
      </c>
      <c r="D5" s="861">
        <f>D6+D7+D8</f>
        <v>0</v>
      </c>
      <c r="E5" s="861">
        <f>E6+E7+E8</f>
        <v>0</v>
      </c>
      <c r="F5" s="861">
        <f>F6+F7+F8</f>
        <v>0</v>
      </c>
      <c r="G5" s="861">
        <f>G6+G7+G8</f>
        <v>0</v>
      </c>
      <c r="H5" s="861">
        <f>H6+H7+H8</f>
        <v>0</v>
      </c>
      <c r="I5" s="861">
        <f>I6+I7+I8</f>
        <v>0</v>
      </c>
      <c r="J5" s="861">
        <f>J6+J7+J8</f>
        <v>0</v>
      </c>
      <c r="K5" s="861">
        <f>K6+K7+K8</f>
        <v>0</v>
      </c>
      <c r="L5" s="861">
        <f>L6+L7+L8</f>
        <v>0</v>
      </c>
    </row>
    <row r="6" ht="27" customHeight="1">
      <c r="A6" s="2409" t="s">
        <v>304</v>
      </c>
      <c r="B6" s="861">
        <f>SUM(C6:L6)</f>
        <v>0</v>
      </c>
      <c r="C6" s="2410">
        <v>0</v>
      </c>
      <c r="D6" s="2411">
        <v>0</v>
      </c>
      <c r="E6" s="2412">
        <v>0</v>
      </c>
      <c r="F6" s="2413">
        <v>0</v>
      </c>
      <c r="G6" s="2414">
        <v>0</v>
      </c>
      <c r="H6" s="2415">
        <v>0</v>
      </c>
      <c r="I6" s="2416">
        <v>0</v>
      </c>
      <c r="J6" s="2417">
        <v>0</v>
      </c>
      <c r="K6" s="2418">
        <v>0</v>
      </c>
      <c r="L6" s="2419">
        <v>0</v>
      </c>
    </row>
    <row r="7" ht="27" customHeight="1">
      <c r="A7" s="2420" t="s">
        <v>305</v>
      </c>
      <c r="B7" s="861">
        <f>SUM(C7:L7)</f>
        <v>0</v>
      </c>
      <c r="C7" s="2421">
        <v>0</v>
      </c>
      <c r="D7" s="2422">
        <v>0</v>
      </c>
      <c r="E7" s="2423">
        <v>0</v>
      </c>
      <c r="F7" s="2424">
        <v>0</v>
      </c>
      <c r="G7" s="2425">
        <v>0</v>
      </c>
      <c r="H7" s="2426">
        <v>0</v>
      </c>
      <c r="I7" s="2427">
        <v>0</v>
      </c>
      <c r="J7" s="2428">
        <v>0</v>
      </c>
      <c r="K7" s="2429">
        <v>0</v>
      </c>
      <c r="L7" s="2430">
        <v>0</v>
      </c>
    </row>
    <row r="8" ht="27" customHeight="1">
      <c r="A8" s="2431" t="s">
        <v>306</v>
      </c>
      <c r="B8" s="861">
        <f>SUM(C8:L8)</f>
        <v>0</v>
      </c>
      <c r="C8" s="2432">
        <v>0</v>
      </c>
      <c r="D8" s="2433">
        <v>0</v>
      </c>
      <c r="E8" s="2434">
        <v>0</v>
      </c>
      <c r="F8" s="2435">
        <v>0</v>
      </c>
      <c r="G8" s="2436">
        <v>0</v>
      </c>
      <c r="H8" s="2437">
        <v>0</v>
      </c>
      <c r="I8" s="2438">
        <v>0</v>
      </c>
      <c r="J8" s="2439">
        <v>0</v>
      </c>
      <c r="K8" s="2440">
        <v>0</v>
      </c>
      <c r="L8" s="2441">
        <v>0</v>
      </c>
    </row>
    <row r="9" ht="27" customHeight="1">
      <c r="A9" s="2442" t="s">
        <v>307</v>
      </c>
      <c r="B9" s="861">
        <f>SUM(C9:L9)</f>
        <v>63077100.08</v>
      </c>
      <c r="C9" s="861">
        <f>C10+C11+C12+C13</f>
        <v>0</v>
      </c>
      <c r="D9" s="861">
        <f>D10+D11+D12+D13</f>
        <v>9033448.08</v>
      </c>
      <c r="E9" s="861">
        <f>E10+E11+E12+E13</f>
        <v>43040000</v>
      </c>
      <c r="F9" s="861">
        <f>F10+F11+F12+F13</f>
        <v>0</v>
      </c>
      <c r="G9" s="861">
        <f>G10+G11+G12+G13</f>
        <v>11003652</v>
      </c>
      <c r="H9" s="861">
        <f>H10+H11+H12+H13</f>
        <v>0</v>
      </c>
      <c r="I9" s="861">
        <f>I10+I11+I12+I13</f>
        <v>0</v>
      </c>
      <c r="J9" s="861">
        <f>J10+J11+J12+J13</f>
        <v>0</v>
      </c>
      <c r="K9" s="861">
        <f>K10+K11+K12+K13</f>
        <v>0</v>
      </c>
      <c r="L9" s="861">
        <f>L10+L11+L12+L13</f>
        <v>0</v>
      </c>
    </row>
    <row r="10" ht="27" customHeight="1">
      <c r="A10" s="2443" t="s">
        <v>308</v>
      </c>
      <c r="B10" s="861">
        <f>SUM(C10:L10)</f>
        <v>0</v>
      </c>
      <c r="C10" s="2444">
        <v>0</v>
      </c>
      <c r="D10" s="2445">
        <v>0</v>
      </c>
      <c r="E10" s="2446">
        <v>0</v>
      </c>
      <c r="F10" s="2447">
        <v>0</v>
      </c>
      <c r="G10" s="2448">
        <v>0</v>
      </c>
      <c r="H10" s="2449">
        <v>0</v>
      </c>
      <c r="I10" s="2450">
        <v>0</v>
      </c>
      <c r="J10" s="2451">
        <v>0</v>
      </c>
      <c r="K10" s="2452">
        <v>0</v>
      </c>
      <c r="L10" s="2453">
        <v>0</v>
      </c>
    </row>
    <row r="11" ht="27" customHeight="1">
      <c r="A11" s="2454" t="s">
        <v>309</v>
      </c>
      <c r="B11" s="861">
        <f>SUM(C11:L11)</f>
        <v>0</v>
      </c>
      <c r="C11" s="2455">
        <v>0</v>
      </c>
      <c r="D11" s="2456">
        <v>0</v>
      </c>
      <c r="E11" s="2457">
        <v>0</v>
      </c>
      <c r="F11" s="2458">
        <v>0</v>
      </c>
      <c r="G11" s="2459">
        <v>0</v>
      </c>
      <c r="H11" s="2460">
        <v>0</v>
      </c>
      <c r="I11" s="2461">
        <v>0</v>
      </c>
      <c r="J11" s="2462">
        <v>0</v>
      </c>
      <c r="K11" s="2463">
        <v>0</v>
      </c>
      <c r="L11" s="2464">
        <v>0</v>
      </c>
    </row>
    <row r="12" ht="27" customHeight="1">
      <c r="A12" s="2465" t="s">
        <v>310</v>
      </c>
      <c r="B12" s="861">
        <f>SUM(C12:L12)</f>
        <v>193050</v>
      </c>
      <c r="C12" s="2466">
        <v>0</v>
      </c>
      <c r="D12" s="2467">
        <v>193050</v>
      </c>
      <c r="E12" s="2468">
        <v>0</v>
      </c>
      <c r="F12" s="2469">
        <v>0</v>
      </c>
      <c r="G12" s="2470">
        <v>0</v>
      </c>
      <c r="H12" s="2471">
        <v>0</v>
      </c>
      <c r="I12" s="2472">
        <v>0</v>
      </c>
      <c r="J12" s="2473">
        <v>0</v>
      </c>
      <c r="K12" s="2474">
        <v>0</v>
      </c>
      <c r="L12" s="2475">
        <v>0</v>
      </c>
    </row>
    <row r="13" ht="27" customHeight="1">
      <c r="A13" s="2476" t="s">
        <v>311</v>
      </c>
      <c r="B13" s="861">
        <f>SUM(C13:L13)</f>
        <v>62884050.08</v>
      </c>
      <c r="C13" s="2477">
        <v>0</v>
      </c>
      <c r="D13" s="2478">
        <v>8840398.08</v>
      </c>
      <c r="E13" s="2479">
        <v>43040000</v>
      </c>
      <c r="F13" s="2480">
        <v>0</v>
      </c>
      <c r="G13" s="2481">
        <v>11003652</v>
      </c>
      <c r="H13" s="2482">
        <v>0</v>
      </c>
      <c r="I13" s="2483">
        <v>0</v>
      </c>
      <c r="J13" s="2484">
        <v>0</v>
      </c>
      <c r="K13" s="2485">
        <v>0</v>
      </c>
      <c r="L13" s="2486">
        <v>0</v>
      </c>
    </row>
    <row r="14" ht="27" customHeight="1">
      <c r="A14" s="2487" t="s">
        <v>312</v>
      </c>
      <c r="B14" s="861">
        <f>SUM(C14:L14)</f>
        <v>92337100.08</v>
      </c>
      <c r="C14" s="861">
        <f>C15+C16+C17</f>
        <v>0</v>
      </c>
      <c r="D14" s="861">
        <f>D15+D16+D17</f>
        <v>20973448.08</v>
      </c>
      <c r="E14" s="861">
        <f>E15+E16+E17</f>
        <v>60360000</v>
      </c>
      <c r="F14" s="861">
        <f>F15+F16+F17</f>
        <v>0</v>
      </c>
      <c r="G14" s="861">
        <f>G15+G16+G17</f>
        <v>11003652</v>
      </c>
      <c r="H14" s="861">
        <f>H15+H16+H17</f>
        <v>0</v>
      </c>
      <c r="I14" s="861">
        <f>I15+I16+I17</f>
        <v>0</v>
      </c>
      <c r="J14" s="861">
        <f>J15+J16+J17</f>
        <v>0</v>
      </c>
      <c r="K14" s="861">
        <f>K15+K16+K17</f>
        <v>0</v>
      </c>
      <c r="L14" s="861">
        <f>L15+L16+L17</f>
        <v>0</v>
      </c>
    </row>
    <row r="15" ht="27" customHeight="1">
      <c r="A15" s="2488" t="s">
        <v>304</v>
      </c>
      <c r="B15" s="861">
        <f>SUM(C15:L15)</f>
        <v>0</v>
      </c>
      <c r="C15" s="2489">
        <v>0</v>
      </c>
      <c r="D15" s="2490">
        <v>0</v>
      </c>
      <c r="E15" s="2491">
        <v>0</v>
      </c>
      <c r="F15" s="2492">
        <v>0</v>
      </c>
      <c r="G15" s="2493">
        <v>0</v>
      </c>
      <c r="H15" s="2494">
        <v>0</v>
      </c>
      <c r="I15" s="2495">
        <v>0</v>
      </c>
      <c r="J15" s="2496">
        <v>0</v>
      </c>
      <c r="K15" s="2497">
        <v>0</v>
      </c>
      <c r="L15" s="2498">
        <v>0</v>
      </c>
    </row>
    <row r="16" ht="27" customHeight="1">
      <c r="A16" s="2499" t="s">
        <v>305</v>
      </c>
      <c r="B16" s="861">
        <f>SUM(C16:L16)</f>
        <v>0</v>
      </c>
      <c r="C16" s="2500">
        <v>0</v>
      </c>
      <c r="D16" s="2501">
        <v>0</v>
      </c>
      <c r="E16" s="2502">
        <v>0</v>
      </c>
      <c r="F16" s="2503">
        <v>0</v>
      </c>
      <c r="G16" s="2504">
        <v>0</v>
      </c>
      <c r="H16" s="2505">
        <v>0</v>
      </c>
      <c r="I16" s="2506">
        <v>0</v>
      </c>
      <c r="J16" s="2507">
        <v>0</v>
      </c>
      <c r="K16" s="2508">
        <v>0</v>
      </c>
      <c r="L16" s="2509">
        <v>0</v>
      </c>
    </row>
    <row r="17" ht="27" customHeight="1">
      <c r="A17" s="2510" t="s">
        <v>306</v>
      </c>
      <c r="B17" s="861">
        <f>SUM(C17:L17)</f>
        <v>92337100.08</v>
      </c>
      <c r="C17" s="2511">
        <v>0</v>
      </c>
      <c r="D17" s="2512">
        <v>20973448.08</v>
      </c>
      <c r="E17" s="2513">
        <v>60360000</v>
      </c>
      <c r="F17" s="2514">
        <v>0</v>
      </c>
      <c r="G17" s="2515">
        <v>11003652</v>
      </c>
      <c r="H17" s="2516">
        <v>0</v>
      </c>
      <c r="I17" s="2517">
        <v>0</v>
      </c>
      <c r="J17" s="2518">
        <v>0</v>
      </c>
      <c r="K17" s="2519">
        <v>0</v>
      </c>
      <c r="L17" s="2520">
        <v>0</v>
      </c>
    </row>
    <row r="18" ht="27" customHeight="1">
      <c r="A18" s="2521" t="s">
        <v>313</v>
      </c>
      <c r="B18" s="861">
        <f>SUM(C18:L18)</f>
        <v>0</v>
      </c>
      <c r="C18" s="861">
        <f>C19+C20+C21</f>
        <v>0</v>
      </c>
      <c r="D18" s="861">
        <f>D19+D20+D21</f>
        <v>0</v>
      </c>
      <c r="E18" s="861">
        <f>E19+E20+E21</f>
        <v>0</v>
      </c>
      <c r="F18" s="861">
        <f>F19+F20+F21</f>
        <v>0</v>
      </c>
      <c r="G18" s="861">
        <f>G19+G20+G21</f>
        <v>0</v>
      </c>
      <c r="H18" s="861">
        <f>H19+H20+H21</f>
        <v>0</v>
      </c>
      <c r="I18" s="861">
        <f>I19+I20+I21</f>
        <v>0</v>
      </c>
      <c r="J18" s="861">
        <f>J19+J20+J21</f>
        <v>0</v>
      </c>
      <c r="K18" s="861">
        <f>K19+K20+K21</f>
        <v>0</v>
      </c>
      <c r="L18" s="861">
        <f>L19+L20+L21</f>
        <v>0</v>
      </c>
    </row>
    <row r="19" ht="27" customHeight="1">
      <c r="A19" s="2522" t="s">
        <v>304</v>
      </c>
      <c r="B19" s="861">
        <f>SUM(C19:L19)</f>
        <v>0</v>
      </c>
      <c r="C19" s="2523">
        <v>0</v>
      </c>
      <c r="D19" s="2524">
        <v>0</v>
      </c>
      <c r="E19" s="2525">
        <v>0</v>
      </c>
      <c r="F19" s="2526">
        <v>0</v>
      </c>
      <c r="G19" s="2527">
        <v>0</v>
      </c>
      <c r="H19" s="2528">
        <v>0</v>
      </c>
      <c r="I19" s="2529">
        <v>0</v>
      </c>
      <c r="J19" s="2530">
        <v>0</v>
      </c>
      <c r="K19" s="2531">
        <v>0</v>
      </c>
      <c r="L19" s="2532">
        <v>0</v>
      </c>
    </row>
    <row r="20" ht="27" customHeight="1">
      <c r="A20" s="2533" t="s">
        <v>305</v>
      </c>
      <c r="B20" s="861">
        <f>SUM(C20:L20)</f>
        <v>0</v>
      </c>
      <c r="C20" s="2534">
        <v>0</v>
      </c>
      <c r="D20" s="2535">
        <v>0</v>
      </c>
      <c r="E20" s="2536">
        <v>0</v>
      </c>
      <c r="F20" s="2537">
        <v>0</v>
      </c>
      <c r="G20" s="2538">
        <v>0</v>
      </c>
      <c r="H20" s="2539">
        <v>0</v>
      </c>
      <c r="I20" s="2540">
        <v>0</v>
      </c>
      <c r="J20" s="2541">
        <v>0</v>
      </c>
      <c r="K20" s="2542">
        <v>0</v>
      </c>
      <c r="L20" s="2543">
        <v>0</v>
      </c>
    </row>
    <row r="21" ht="27" customHeight="1">
      <c r="A21" s="2544" t="s">
        <v>306</v>
      </c>
      <c r="B21" s="861">
        <f>SUM(C21:L21)</f>
        <v>0</v>
      </c>
      <c r="C21" s="2545">
        <v>0</v>
      </c>
      <c r="D21" s="2546">
        <v>0</v>
      </c>
      <c r="E21" s="2547">
        <v>0</v>
      </c>
      <c r="F21" s="2548">
        <v>0</v>
      </c>
      <c r="G21" s="2549">
        <v>0</v>
      </c>
      <c r="H21" s="2550">
        <v>0</v>
      </c>
      <c r="I21" s="2551">
        <v>0</v>
      </c>
      <c r="J21" s="2552">
        <v>0</v>
      </c>
      <c r="K21" s="2553">
        <v>0</v>
      </c>
      <c r="L21" s="2554">
        <v>0</v>
      </c>
    </row>
    <row r="22" ht="27" customHeight="1">
      <c r="A22" s="2555"/>
      <c r="B22" s="2556"/>
      <c r="C22" s="2557"/>
      <c r="D22" s="2558"/>
      <c r="E22" s="2559"/>
      <c r="F22" s="2560"/>
      <c r="G22" s="2561"/>
      <c r="H22" s="2562"/>
      <c r="I22" s="2563"/>
      <c r="J22" s="2564"/>
      <c r="K22" s="2565"/>
      <c r="L22" s="2566" t="s">
        <v>314</v>
      </c>
    </row>
  </sheetData>
  <mergeCells>
    <mergeCell ref="A1:L1"/>
  </mergeCells>
  <printOptions horizontalCentered="1"/>
  <pageMargins left="0.393700787401575" right="0.393700787401575" top="0.78740157480315" bottom="0.78740157480315" header="0.51181" footer="0.51181"/>
  <pageSetup paperSize="9" scale="56" pageOrder="overThenDown" orientation="landscape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topLeftCell="A11" activePane="bottomLeft" state="frozen"/>
      <selection activeCell="A1" sqref="A1"/>
    </sheetView>
  </sheetViews>
  <sheetFormatPr defaultColWidth="8" defaultRowHeight="14.25"/>
  <cols>
    <col min="1" max="1" width="50.1960784313726" style="16"/>
    <col min="2" max="2" width="6.81176470588235" style="16"/>
    <col min="3" max="3" width="27.0666666666667" style="16"/>
    <col min="4" max="4" width="51.6274509803922" style="16"/>
    <col min="5" max="5" width="6.81176470588235" style="16"/>
    <col min="6" max="6" width="21.6901960784314" style="16"/>
    <col min="7" max="7" width="54.1372549019608" style="16"/>
    <col min="8" max="8" width="6.81176470588235" style="16"/>
    <col min="9" max="9" width="27.0666666666667" style="16"/>
  </cols>
  <sheetData>
    <row r="1" ht="37.5" customHeight="1">
      <c r="A1" s="2567" t="s">
        <v>315</v>
      </c>
      <c r="B1" s="2568"/>
      <c r="C1" s="2569"/>
      <c r="D1" s="2570"/>
      <c r="E1" s="2571"/>
      <c r="F1" s="2572"/>
      <c r="G1" s="2573"/>
      <c r="H1" s="2574"/>
      <c r="I1" s="2575"/>
    </row>
    <row r="2" ht="13.5" customHeight="1">
      <c r="A2" s="2576"/>
      <c r="B2" s="2577"/>
      <c r="C2" s="2578"/>
      <c r="D2" s="2579"/>
      <c r="E2" s="2580"/>
      <c r="F2" s="2581"/>
      <c r="G2" s="2582"/>
      <c r="H2" s="2583"/>
      <c r="I2" s="2584"/>
    </row>
    <row r="3" ht="24" customHeight="1">
      <c r="A3" s="2585"/>
      <c r="B3" s="2586"/>
      <c r="C3" s="2587"/>
      <c r="D3" s="2588"/>
      <c r="E3" s="2589"/>
      <c r="F3" s="2590"/>
      <c r="G3" s="2591"/>
      <c r="H3" s="2592"/>
      <c r="I3" s="2593" t="s">
        <v>316</v>
      </c>
    </row>
    <row r="4" ht="35.25" customHeight="1">
      <c r="A4" s="2594" t="s">
        <v>50</v>
      </c>
      <c r="B4" s="2595" t="s">
        <v>317</v>
      </c>
      <c r="C4" s="2596" t="s">
        <v>318</v>
      </c>
      <c r="D4" s="2597" t="s">
        <v>50</v>
      </c>
      <c r="E4" s="2598" t="s">
        <v>317</v>
      </c>
      <c r="F4" s="2599" t="s">
        <v>318</v>
      </c>
      <c r="G4" s="2600" t="s">
        <v>50</v>
      </c>
      <c r="H4" s="2601" t="s">
        <v>317</v>
      </c>
      <c r="I4" s="2602" t="s">
        <v>318</v>
      </c>
    </row>
    <row r="5" ht="21" customHeight="1">
      <c r="A5" s="2603" t="s">
        <v>319</v>
      </c>
      <c r="B5" s="2604" t="s">
        <v>69</v>
      </c>
      <c r="C5" s="2605" t="s">
        <v>69</v>
      </c>
      <c r="D5" s="2606" t="s">
        <v>320</v>
      </c>
      <c r="E5" s="2607" t="s">
        <v>321</v>
      </c>
      <c r="F5" s="2608">
        <v>0</v>
      </c>
      <c r="G5" s="2609" t="s">
        <v>322</v>
      </c>
      <c r="H5" s="2610" t="s">
        <v>323</v>
      </c>
      <c r="I5" s="2611">
        <v>1244</v>
      </c>
    </row>
    <row r="6" ht="21" customHeight="1">
      <c r="A6" s="2612" t="s">
        <v>324</v>
      </c>
      <c r="B6" s="2613" t="s">
        <v>323</v>
      </c>
      <c r="C6" s="2614">
        <f>C7+C9</f>
        <v>57005</v>
      </c>
      <c r="D6" s="2615" t="s">
        <v>325</v>
      </c>
      <c r="E6" s="2616" t="s">
        <v>321</v>
      </c>
      <c r="F6" s="2617">
        <f>C34-C35+F5</f>
        <v>0</v>
      </c>
      <c r="G6" s="2618" t="s">
        <v>326</v>
      </c>
      <c r="H6" s="2619" t="s">
        <v>69</v>
      </c>
      <c r="I6" s="2620" t="s">
        <v>69</v>
      </c>
    </row>
    <row r="7" ht="21" customHeight="1">
      <c r="A7" s="2621" t="s">
        <v>327</v>
      </c>
      <c r="B7" s="2622" t="s">
        <v>323</v>
      </c>
      <c r="C7" s="2623">
        <v>47501</v>
      </c>
      <c r="D7" s="2624" t="s">
        <v>328</v>
      </c>
      <c r="E7" s="2625" t="s">
        <v>69</v>
      </c>
      <c r="F7" s="2626" t="s">
        <v>69</v>
      </c>
      <c r="G7" s="2627" t="s">
        <v>329</v>
      </c>
      <c r="H7" s="2628" t="s">
        <v>323</v>
      </c>
      <c r="I7" s="2629">
        <v>25200</v>
      </c>
    </row>
    <row r="8" ht="21" customHeight="1">
      <c r="A8" s="2630" t="s">
        <v>330</v>
      </c>
      <c r="B8" s="2631" t="s">
        <v>323</v>
      </c>
      <c r="C8" s="2632">
        <v>26226</v>
      </c>
      <c r="D8" s="2633" t="s">
        <v>329</v>
      </c>
      <c r="E8" s="2634" t="s">
        <v>323</v>
      </c>
      <c r="F8" s="2635">
        <v>56906</v>
      </c>
      <c r="G8" s="2636" t="s">
        <v>331</v>
      </c>
      <c r="H8" s="2637" t="s">
        <v>321</v>
      </c>
      <c r="I8" s="2638">
        <v>50719644.3</v>
      </c>
    </row>
    <row r="9" ht="21" customHeight="1">
      <c r="A9" s="2639" t="s">
        <v>332</v>
      </c>
      <c r="B9" s="2640" t="s">
        <v>323</v>
      </c>
      <c r="C9" s="2614">
        <f>C10+C11</f>
        <v>9504</v>
      </c>
      <c r="D9" s="2641" t="s">
        <v>331</v>
      </c>
      <c r="E9" s="2642" t="s">
        <v>321</v>
      </c>
      <c r="F9" s="2643">
        <v>618860000</v>
      </c>
      <c r="G9" s="2644" t="s">
        <v>333</v>
      </c>
      <c r="H9" s="2645" t="s">
        <v>321</v>
      </c>
      <c r="I9" s="2646">
        <f>I10+I11</f>
        <v>0</v>
      </c>
    </row>
    <row r="10" ht="21" customHeight="1">
      <c r="A10" s="2647" t="s">
        <v>334</v>
      </c>
      <c r="B10" s="2648" t="s">
        <v>323</v>
      </c>
      <c r="C10" s="2649">
        <v>8</v>
      </c>
      <c r="D10" s="2650" t="s">
        <v>335</v>
      </c>
      <c r="E10" s="2651" t="s">
        <v>69</v>
      </c>
      <c r="F10" s="2652" t="s">
        <v>69</v>
      </c>
      <c r="G10" s="2653" t="s">
        <v>336</v>
      </c>
      <c r="H10" s="2654" t="s">
        <v>321</v>
      </c>
      <c r="I10" s="2655">
        <v>0</v>
      </c>
    </row>
    <row r="11" ht="21" customHeight="1">
      <c r="A11" s="2656" t="s">
        <v>337</v>
      </c>
      <c r="B11" s="2657" t="s">
        <v>323</v>
      </c>
      <c r="C11" s="2658">
        <v>9496</v>
      </c>
      <c r="D11" s="2659" t="s">
        <v>338</v>
      </c>
      <c r="E11" s="2660" t="s">
        <v>321</v>
      </c>
      <c r="F11" s="2661">
        <v>0</v>
      </c>
      <c r="G11" s="2662" t="s">
        <v>339</v>
      </c>
      <c r="H11" s="2663" t="s">
        <v>321</v>
      </c>
      <c r="I11" s="2664">
        <v>0</v>
      </c>
    </row>
    <row r="12" ht="21" customHeight="1">
      <c r="A12" s="2665" t="s">
        <v>340</v>
      </c>
      <c r="B12" s="2666" t="s">
        <v>323</v>
      </c>
      <c r="C12" s="2667">
        <v>483</v>
      </c>
      <c r="D12" s="2668" t="s">
        <v>341</v>
      </c>
      <c r="E12" s="2669" t="s">
        <v>321</v>
      </c>
      <c r="F12" s="2670">
        <v>0</v>
      </c>
      <c r="G12" s="2671" t="s">
        <v>342</v>
      </c>
      <c r="H12" s="2672" t="s">
        <v>69</v>
      </c>
      <c r="I12" s="2673" t="s">
        <v>69</v>
      </c>
    </row>
    <row r="13" ht="21" customHeight="1">
      <c r="A13" s="2674" t="s">
        <v>343</v>
      </c>
      <c r="B13" s="2675" t="s">
        <v>323</v>
      </c>
      <c r="C13" s="2676">
        <v>201</v>
      </c>
      <c r="D13" s="2677" t="s">
        <v>344</v>
      </c>
      <c r="E13" s="2678" t="s">
        <v>321</v>
      </c>
      <c r="F13" s="2679">
        <v>0</v>
      </c>
      <c r="G13" s="2680" t="s">
        <v>324</v>
      </c>
      <c r="H13" s="2681" t="s">
        <v>323</v>
      </c>
      <c r="I13" s="2682">
        <f>I14+I15</f>
        <v>7795</v>
      </c>
    </row>
    <row r="14" ht="21" customHeight="1">
      <c r="A14" s="2683" t="s">
        <v>345</v>
      </c>
      <c r="B14" s="2684" t="s">
        <v>323</v>
      </c>
      <c r="C14" s="2685">
        <v>26565</v>
      </c>
      <c r="D14" s="2686" t="s">
        <v>346</v>
      </c>
      <c r="E14" s="2687" t="s">
        <v>321</v>
      </c>
      <c r="F14" s="2617">
        <f>F11+F12-F13</f>
        <v>0</v>
      </c>
      <c r="G14" s="2688" t="s">
        <v>327</v>
      </c>
      <c r="H14" s="2689" t="s">
        <v>323</v>
      </c>
      <c r="I14" s="2690">
        <v>5385</v>
      </c>
    </row>
    <row r="15" ht="21" customHeight="1">
      <c r="A15" s="2691" t="s">
        <v>347</v>
      </c>
      <c r="B15" s="2692" t="s">
        <v>323</v>
      </c>
      <c r="C15" s="2693">
        <v>5290</v>
      </c>
      <c r="D15" s="2694" t="s">
        <v>348</v>
      </c>
      <c r="E15" s="2695" t="s">
        <v>321</v>
      </c>
      <c r="F15" s="2617">
        <f>F16+F17</f>
        <v>0</v>
      </c>
      <c r="G15" s="2696" t="s">
        <v>349</v>
      </c>
      <c r="H15" s="2697" t="s">
        <v>323</v>
      </c>
      <c r="I15" s="2698">
        <v>2410</v>
      </c>
    </row>
    <row r="16" ht="21" customHeight="1">
      <c r="A16" s="2699" t="s">
        <v>350</v>
      </c>
      <c r="B16" s="2700" t="s">
        <v>69</v>
      </c>
      <c r="C16" s="2701" t="s">
        <v>69</v>
      </c>
      <c r="D16" s="2702" t="s">
        <v>336</v>
      </c>
      <c r="E16" s="2703" t="s">
        <v>321</v>
      </c>
      <c r="F16" s="2704">
        <v>0</v>
      </c>
      <c r="G16" s="2705" t="s">
        <v>351</v>
      </c>
      <c r="H16" s="2706" t="s">
        <v>323</v>
      </c>
      <c r="I16" s="2707">
        <v>182</v>
      </c>
    </row>
    <row r="17" ht="21" customHeight="1">
      <c r="A17" s="2708" t="s">
        <v>352</v>
      </c>
      <c r="B17" s="2709" t="s">
        <v>321</v>
      </c>
      <c r="C17" s="2710">
        <v>1040790000</v>
      </c>
      <c r="D17" s="2711" t="s">
        <v>339</v>
      </c>
      <c r="E17" s="2712" t="s">
        <v>321</v>
      </c>
      <c r="F17" s="2713">
        <v>0</v>
      </c>
      <c r="G17" s="2714" t="s">
        <v>345</v>
      </c>
      <c r="H17" s="2715" t="s">
        <v>323</v>
      </c>
      <c r="I17" s="2716">
        <v>5385</v>
      </c>
    </row>
    <row r="18" ht="21" customHeight="1">
      <c r="A18" s="2717" t="s">
        <v>353</v>
      </c>
      <c r="B18" s="2718" t="s">
        <v>321</v>
      </c>
      <c r="C18" s="2719">
        <v>1243490000</v>
      </c>
      <c r="D18" s="2720" t="s">
        <v>354</v>
      </c>
      <c r="E18" s="2721" t="s">
        <v>69</v>
      </c>
      <c r="F18" s="2722" t="s">
        <v>69</v>
      </c>
      <c r="G18" s="2723" t="s">
        <v>350</v>
      </c>
      <c r="H18" s="2724" t="s">
        <v>69</v>
      </c>
      <c r="I18" s="2725" t="s">
        <v>69</v>
      </c>
    </row>
    <row r="19" ht="21" customHeight="1">
      <c r="A19" s="2726" t="s">
        <v>355</v>
      </c>
      <c r="B19" s="2727" t="s">
        <v>321</v>
      </c>
      <c r="C19" s="2728">
        <v>202700000</v>
      </c>
      <c r="D19" s="2729" t="s">
        <v>356</v>
      </c>
      <c r="E19" s="2730" t="s">
        <v>69</v>
      </c>
      <c r="F19" s="2731" t="s">
        <v>69</v>
      </c>
      <c r="G19" s="2732" t="s">
        <v>352</v>
      </c>
      <c r="H19" s="2733" t="s">
        <v>321</v>
      </c>
      <c r="I19" s="2734">
        <v>391000000</v>
      </c>
    </row>
    <row r="20" ht="21" customHeight="1">
      <c r="A20" s="2735" t="s">
        <v>357</v>
      </c>
      <c r="B20" s="2736" t="s">
        <v>321</v>
      </c>
      <c r="C20" s="2617">
        <f>C21+C22+C23</f>
        <v>0</v>
      </c>
      <c r="D20" s="2737" t="s">
        <v>358</v>
      </c>
      <c r="E20" s="2738" t="s">
        <v>321</v>
      </c>
      <c r="F20" s="2617">
        <v>763517.99</v>
      </c>
      <c r="G20" s="2739" t="s">
        <v>353</v>
      </c>
      <c r="H20" s="2740" t="s">
        <v>321</v>
      </c>
      <c r="I20" s="2741">
        <v>391000000</v>
      </c>
    </row>
    <row r="21" ht="21" customHeight="1">
      <c r="A21" s="2742" t="s">
        <v>359</v>
      </c>
      <c r="B21" s="2743" t="s">
        <v>321</v>
      </c>
      <c r="C21" s="2744">
        <v>0</v>
      </c>
      <c r="D21" s="2745" t="s">
        <v>360</v>
      </c>
      <c r="E21" s="2746" t="s">
        <v>321</v>
      </c>
      <c r="F21" s="2617">
        <v>0</v>
      </c>
      <c r="G21" s="2747" t="s">
        <v>361</v>
      </c>
      <c r="H21" s="2748" t="s">
        <v>69</v>
      </c>
      <c r="I21" s="2749" t="s">
        <v>69</v>
      </c>
    </row>
    <row r="22" ht="21" customHeight="1">
      <c r="A22" s="2750" t="s">
        <v>362</v>
      </c>
      <c r="B22" s="2751" t="s">
        <v>321</v>
      </c>
      <c r="C22" s="2752">
        <v>0</v>
      </c>
      <c r="D22" s="2753" t="s">
        <v>363</v>
      </c>
      <c r="E22" s="2754" t="s">
        <v>321</v>
      </c>
      <c r="F22" s="2617">
        <v>0</v>
      </c>
      <c r="G22" s="2755" t="s">
        <v>364</v>
      </c>
      <c r="H22" s="2756" t="s">
        <v>321</v>
      </c>
      <c r="I22" s="2757">
        <v>0</v>
      </c>
    </row>
    <row r="23" ht="21" customHeight="1">
      <c r="A23" s="2758" t="s">
        <v>365</v>
      </c>
      <c r="B23" s="2759" t="s">
        <v>321</v>
      </c>
      <c r="C23" s="2760">
        <v>0</v>
      </c>
      <c r="D23" s="2761" t="s">
        <v>366</v>
      </c>
      <c r="E23" s="2762" t="s">
        <v>321</v>
      </c>
      <c r="F23" s="2617">
        <v>77433369.08</v>
      </c>
      <c r="G23" s="2763" t="s">
        <v>367</v>
      </c>
      <c r="H23" s="2764" t="s">
        <v>321</v>
      </c>
      <c r="I23" s="2765">
        <v>0</v>
      </c>
    </row>
    <row r="24" ht="21" customHeight="1">
      <c r="A24" s="2766" t="s">
        <v>368</v>
      </c>
      <c r="B24" s="2767" t="s">
        <v>69</v>
      </c>
      <c r="C24" s="2768" t="s">
        <v>69</v>
      </c>
      <c r="D24" s="2769" t="s">
        <v>369</v>
      </c>
      <c r="E24" s="2770" t="s">
        <v>321</v>
      </c>
      <c r="F24" s="2617">
        <v>3868910.38</v>
      </c>
      <c r="G24" s="2771" t="s">
        <v>370</v>
      </c>
      <c r="H24" s="2772" t="s">
        <v>321</v>
      </c>
      <c r="I24" s="2773">
        <v>0</v>
      </c>
    </row>
    <row r="25" ht="21" customHeight="1">
      <c r="A25" s="2774" t="s">
        <v>371</v>
      </c>
      <c r="B25" s="2775" t="s">
        <v>321</v>
      </c>
      <c r="C25" s="2776">
        <v>300732400</v>
      </c>
      <c r="D25" s="2777" t="s">
        <v>372</v>
      </c>
      <c r="E25" s="2778" t="s">
        <v>69</v>
      </c>
      <c r="F25" s="2779" t="s">
        <v>69</v>
      </c>
      <c r="G25" s="2780" t="s">
        <v>373</v>
      </c>
      <c r="H25" s="2781" t="s">
        <v>321</v>
      </c>
      <c r="I25" s="2646">
        <f>I22-I23+I24</f>
        <v>0</v>
      </c>
    </row>
    <row r="26" ht="21" customHeight="1">
      <c r="A26" s="2782" t="s">
        <v>374</v>
      </c>
      <c r="B26" s="2783" t="s">
        <v>69</v>
      </c>
      <c r="C26" s="2784" t="s">
        <v>69</v>
      </c>
      <c r="D26" s="2785" t="s">
        <v>375</v>
      </c>
      <c r="E26" s="2786" t="s">
        <v>321</v>
      </c>
      <c r="F26" s="2787">
        <v>0</v>
      </c>
      <c r="G26" s="2788" t="s">
        <v>376</v>
      </c>
      <c r="H26" s="2789" t="s">
        <v>321</v>
      </c>
      <c r="I26" s="2790">
        <v>0</v>
      </c>
    </row>
    <row r="27" ht="21" customHeight="1">
      <c r="A27" s="2791" t="s">
        <v>377</v>
      </c>
      <c r="B27" s="2792" t="s">
        <v>321</v>
      </c>
      <c r="C27" s="2793">
        <v>0</v>
      </c>
      <c r="D27" s="2794" t="s">
        <v>378</v>
      </c>
      <c r="E27" s="2795" t="s">
        <v>321</v>
      </c>
      <c r="F27" s="2796">
        <v>0</v>
      </c>
      <c r="G27" s="2797" t="s">
        <v>379</v>
      </c>
      <c r="H27" s="2798" t="s">
        <v>321</v>
      </c>
      <c r="I27" s="2799">
        <v>4555896.52</v>
      </c>
    </row>
    <row r="28" ht="21" customHeight="1">
      <c r="A28" s="2800" t="s">
        <v>380</v>
      </c>
      <c r="B28" s="2801" t="s">
        <v>321</v>
      </c>
      <c r="C28" s="2802">
        <v>0</v>
      </c>
      <c r="D28" s="2803" t="s">
        <v>381</v>
      </c>
      <c r="E28" s="2804" t="s">
        <v>321</v>
      </c>
      <c r="F28" s="2805">
        <v>0</v>
      </c>
      <c r="G28" s="2806" t="s">
        <v>326</v>
      </c>
      <c r="H28" s="2807" t="s">
        <v>69</v>
      </c>
      <c r="I28" s="2808" t="s">
        <v>69</v>
      </c>
    </row>
    <row r="29" ht="21" customHeight="1">
      <c r="A29" s="2809" t="s">
        <v>382</v>
      </c>
      <c r="B29" s="2810" t="s">
        <v>321</v>
      </c>
      <c r="C29" s="2811">
        <v>0</v>
      </c>
      <c r="D29" s="2812" t="s">
        <v>383</v>
      </c>
      <c r="E29" s="2813" t="s">
        <v>321</v>
      </c>
      <c r="F29" s="2617">
        <f>F27-F28</f>
        <v>0</v>
      </c>
      <c r="G29" s="2814" t="s">
        <v>329</v>
      </c>
      <c r="H29" s="2815" t="s">
        <v>323</v>
      </c>
      <c r="I29" s="2816">
        <v>6400</v>
      </c>
    </row>
    <row r="30" ht="21" customHeight="1">
      <c r="A30" s="2817" t="s">
        <v>384</v>
      </c>
      <c r="B30" s="2818" t="s">
        <v>321</v>
      </c>
      <c r="C30" s="2617">
        <f>C27-C28+C29</f>
        <v>0</v>
      </c>
      <c r="D30" s="2819" t="s">
        <v>385</v>
      </c>
      <c r="E30" s="2820" t="s">
        <v>321</v>
      </c>
      <c r="F30" s="2617">
        <f>F26+F29</f>
        <v>0</v>
      </c>
      <c r="G30" s="2821" t="s">
        <v>331</v>
      </c>
      <c r="H30" s="2822" t="s">
        <v>321</v>
      </c>
      <c r="I30" s="2823">
        <v>165030000</v>
      </c>
    </row>
    <row r="31" ht="21" customHeight="1">
      <c r="A31" s="2824" t="s">
        <v>386</v>
      </c>
      <c r="B31" s="2825" t="s">
        <v>321</v>
      </c>
      <c r="C31" s="2826">
        <v>0</v>
      </c>
      <c r="D31" s="2827" t="s">
        <v>387</v>
      </c>
      <c r="E31" s="2828" t="s">
        <v>69</v>
      </c>
      <c r="F31" s="2829" t="s">
        <v>69</v>
      </c>
      <c r="G31" s="2830" t="s">
        <v>333</v>
      </c>
      <c r="H31" s="2831" t="s">
        <v>321</v>
      </c>
      <c r="I31" s="2646">
        <f>I32+I33</f>
        <v>0</v>
      </c>
    </row>
    <row r="32" ht="21" customHeight="1">
      <c r="A32" s="2832" t="s">
        <v>388</v>
      </c>
      <c r="B32" s="2833" t="s">
        <v>321</v>
      </c>
      <c r="C32" s="2834">
        <v>1000000</v>
      </c>
      <c r="D32" s="2835" t="s">
        <v>389</v>
      </c>
      <c r="E32" s="2836" t="s">
        <v>323</v>
      </c>
      <c r="F32" s="2837">
        <v>34238</v>
      </c>
      <c r="G32" s="2838" t="s">
        <v>336</v>
      </c>
      <c r="H32" s="2839" t="s">
        <v>321</v>
      </c>
      <c r="I32" s="2840">
        <v>0</v>
      </c>
    </row>
    <row r="33" ht="21" customHeight="1">
      <c r="A33" s="2841" t="s">
        <v>390</v>
      </c>
      <c r="B33" s="2842" t="s">
        <v>69</v>
      </c>
      <c r="C33" s="2843" t="s">
        <v>69</v>
      </c>
      <c r="D33" s="2844" t="s">
        <v>391</v>
      </c>
      <c r="E33" s="2845" t="s">
        <v>323</v>
      </c>
      <c r="F33" s="2846">
        <v>19647</v>
      </c>
      <c r="G33" s="2847" t="s">
        <v>339</v>
      </c>
      <c r="H33" s="2848" t="s">
        <v>321</v>
      </c>
      <c r="I33" s="2849">
        <v>0</v>
      </c>
    </row>
    <row r="34" ht="21" customHeight="1">
      <c r="A34" s="2850" t="s">
        <v>392</v>
      </c>
      <c r="B34" s="2851" t="s">
        <v>321</v>
      </c>
      <c r="C34" s="2852">
        <v>0</v>
      </c>
      <c r="D34" s="2853" t="s">
        <v>393</v>
      </c>
      <c r="E34" s="2854" t="s">
        <v>323</v>
      </c>
      <c r="F34" s="2855">
        <v>9626</v>
      </c>
      <c r="G34" s="2856"/>
      <c r="H34" s="2857"/>
      <c r="I34" s="2858"/>
    </row>
    <row r="35" ht="21" customHeight="1">
      <c r="A35" s="2859" t="s">
        <v>394</v>
      </c>
      <c r="B35" s="2860" t="s">
        <v>321</v>
      </c>
      <c r="C35" s="2861">
        <v>0</v>
      </c>
      <c r="D35" s="2862" t="s">
        <v>395</v>
      </c>
      <c r="E35" s="2863" t="s">
        <v>323</v>
      </c>
      <c r="F35" s="2864">
        <v>588</v>
      </c>
      <c r="G35" s="2865"/>
      <c r="H35" s="2866"/>
      <c r="I35" s="2867"/>
    </row>
    <row r="36" ht="17.25" customHeight="1">
      <c r="A36" s="2868"/>
      <c r="B36" s="2869"/>
      <c r="C36" s="2870"/>
      <c r="D36" s="2871"/>
      <c r="E36" s="2872"/>
      <c r="F36" s="2873"/>
      <c r="G36" s="2874"/>
      <c r="H36" s="2875"/>
      <c r="I36" s="2876" t="s">
        <v>396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80" pageOrder="overThenDown" orientation="landscape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2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7.8980392156863" style="16"/>
    <col min="2" max="2" width="6.73725490196078" style="16"/>
    <col min="3" max="3" width="27.1058823529412" style="16"/>
    <col min="4" max="4" width="46.6078431372549" style="16"/>
    <col min="5" max="5" width="8.17254901960784" style="16"/>
    <col min="6" max="6" width="27.1058823529412" style="16"/>
  </cols>
  <sheetData>
    <row r="1" ht="35.25" customHeight="1">
      <c r="A1" s="2877" t="s">
        <v>397</v>
      </c>
      <c r="B1" s="2878"/>
      <c r="C1" s="2879"/>
      <c r="D1" s="2880"/>
      <c r="E1" s="2881"/>
      <c r="F1" s="2882"/>
    </row>
    <row r="2" ht="1652.65">
      <c r="A2" s="2883"/>
      <c r="B2" s="2884"/>
      <c r="C2" s="2885"/>
      <c r="D2" s="2886"/>
      <c r="E2" s="2887"/>
      <c r="F2" s="2888"/>
    </row>
    <row r="3" ht="15" customHeight="1">
      <c r="A3" s="2889"/>
      <c r="B3" s="2890"/>
      <c r="C3" s="2891"/>
      <c r="D3" s="2892"/>
      <c r="E3" s="2893"/>
      <c r="F3" s="2894" t="s">
        <v>398</v>
      </c>
    </row>
    <row r="4" ht="35.25" customHeight="1">
      <c r="A4" s="2895" t="s">
        <v>50</v>
      </c>
      <c r="B4" s="2896" t="s">
        <v>317</v>
      </c>
      <c r="C4" s="2897" t="s">
        <v>318</v>
      </c>
      <c r="D4" s="2898" t="s">
        <v>50</v>
      </c>
      <c r="E4" s="2899" t="s">
        <v>317</v>
      </c>
      <c r="F4" s="2900" t="s">
        <v>318</v>
      </c>
    </row>
    <row r="5" ht="21" customHeight="1">
      <c r="A5" s="2901" t="s">
        <v>399</v>
      </c>
      <c r="B5" s="2902" t="s">
        <v>69</v>
      </c>
      <c r="C5" s="2903" t="s">
        <v>69</v>
      </c>
      <c r="D5" s="2904" t="s">
        <v>400</v>
      </c>
      <c r="E5" s="2905" t="s">
        <v>69</v>
      </c>
      <c r="F5" s="2906" t="s">
        <v>69</v>
      </c>
    </row>
    <row r="6" ht="21" customHeight="1">
      <c r="A6" s="2907" t="s">
        <v>324</v>
      </c>
      <c r="B6" s="2908" t="s">
        <v>323</v>
      </c>
      <c r="C6" s="2909">
        <f>C7+C8</f>
        <v>33115</v>
      </c>
      <c r="D6" s="2910" t="s">
        <v>401</v>
      </c>
      <c r="E6" s="2911" t="s">
        <v>323</v>
      </c>
      <c r="F6" s="2912">
        <v>30978</v>
      </c>
    </row>
    <row r="7" ht="21" customHeight="1">
      <c r="A7" s="2913" t="s">
        <v>402</v>
      </c>
      <c r="B7" s="2914" t="s">
        <v>323</v>
      </c>
      <c r="C7" s="2915">
        <v>25352</v>
      </c>
      <c r="D7" s="2916" t="s">
        <v>403</v>
      </c>
      <c r="E7" s="2917" t="s">
        <v>323</v>
      </c>
      <c r="F7" s="2918">
        <v>28558</v>
      </c>
    </row>
    <row r="8" ht="21" customHeight="1">
      <c r="A8" s="2919" t="s">
        <v>404</v>
      </c>
      <c r="B8" s="2920" t="s">
        <v>323</v>
      </c>
      <c r="C8" s="2921">
        <v>7763</v>
      </c>
      <c r="D8" s="2922" t="s">
        <v>405</v>
      </c>
      <c r="E8" s="2923" t="s">
        <v>321</v>
      </c>
      <c r="F8" s="2924">
        <v>1483140000</v>
      </c>
    </row>
    <row r="9" ht="21" customHeight="1">
      <c r="A9" s="2925" t="s">
        <v>406</v>
      </c>
      <c r="B9" s="2926" t="s">
        <v>323</v>
      </c>
      <c r="C9" s="2927">
        <v>31311</v>
      </c>
      <c r="D9" s="2928" t="s">
        <v>407</v>
      </c>
      <c r="E9" s="2929" t="s">
        <v>69</v>
      </c>
      <c r="F9" s="2930" t="s">
        <v>69</v>
      </c>
    </row>
    <row r="10" ht="21" customHeight="1">
      <c r="A10" s="2931" t="s">
        <v>350</v>
      </c>
      <c r="B10" s="2932" t="s">
        <v>69</v>
      </c>
      <c r="C10" s="2933" t="s">
        <v>69</v>
      </c>
      <c r="D10" s="2934" t="s">
        <v>408</v>
      </c>
      <c r="E10" s="2935" t="s">
        <v>321</v>
      </c>
      <c r="F10" s="2936">
        <v>10036707.47</v>
      </c>
    </row>
    <row r="11" ht="21" customHeight="1">
      <c r="A11" s="2937" t="s">
        <v>409</v>
      </c>
      <c r="B11" s="2938" t="s">
        <v>321</v>
      </c>
      <c r="C11" s="2939">
        <v>1693230000</v>
      </c>
      <c r="D11" s="2940" t="s">
        <v>410</v>
      </c>
      <c r="E11" s="2941" t="s">
        <v>321</v>
      </c>
      <c r="F11" s="2942">
        <v>7766707.47</v>
      </c>
    </row>
    <row r="12" ht="21" customHeight="1">
      <c r="A12" s="2943" t="s">
        <v>411</v>
      </c>
      <c r="B12" s="2944" t="s">
        <v>321</v>
      </c>
      <c r="C12" s="2945">
        <v>1645800000</v>
      </c>
      <c r="D12" s="2946" t="s">
        <v>374</v>
      </c>
      <c r="E12" s="2947" t="s">
        <v>69</v>
      </c>
      <c r="F12" s="2948" t="s">
        <v>69</v>
      </c>
    </row>
    <row r="13" ht="21" customHeight="1">
      <c r="A13" s="2949" t="s">
        <v>361</v>
      </c>
      <c r="B13" s="2950" t="s">
        <v>69</v>
      </c>
      <c r="C13" s="2951" t="s">
        <v>69</v>
      </c>
      <c r="D13" s="2952" t="s">
        <v>377</v>
      </c>
      <c r="E13" s="2953" t="s">
        <v>321</v>
      </c>
      <c r="F13" s="2954">
        <v>0</v>
      </c>
    </row>
    <row r="14" ht="21" customHeight="1">
      <c r="A14" s="2955" t="s">
        <v>412</v>
      </c>
      <c r="B14" s="2956" t="s">
        <v>321</v>
      </c>
      <c r="C14" s="2957">
        <v>193104922.05</v>
      </c>
      <c r="D14" s="2958" t="s">
        <v>380</v>
      </c>
      <c r="E14" s="2959" t="s">
        <v>321</v>
      </c>
      <c r="F14" s="2960">
        <v>0</v>
      </c>
    </row>
    <row r="15" ht="21" customHeight="1">
      <c r="A15" s="2961" t="s">
        <v>413</v>
      </c>
      <c r="B15" s="2962" t="s">
        <v>69</v>
      </c>
      <c r="C15" s="2963" t="s">
        <v>69</v>
      </c>
      <c r="D15" s="2964" t="s">
        <v>382</v>
      </c>
      <c r="E15" s="2965" t="s">
        <v>321</v>
      </c>
      <c r="F15" s="2966">
        <v>0</v>
      </c>
    </row>
    <row r="16" ht="21" customHeight="1">
      <c r="A16" s="2967" t="s">
        <v>377</v>
      </c>
      <c r="B16" s="2968" t="s">
        <v>321</v>
      </c>
      <c r="C16" s="2969">
        <v>0</v>
      </c>
      <c r="D16" s="2970" t="s">
        <v>384</v>
      </c>
      <c r="E16" s="2971" t="s">
        <v>321</v>
      </c>
      <c r="F16" s="861">
        <f>F13-F14+F15</f>
        <v>0</v>
      </c>
    </row>
    <row r="17" ht="21" customHeight="1">
      <c r="A17" s="2972" t="s">
        <v>380</v>
      </c>
      <c r="B17" s="2973" t="s">
        <v>321</v>
      </c>
      <c r="C17" s="2974">
        <v>0</v>
      </c>
      <c r="D17" s="2975" t="s">
        <v>414</v>
      </c>
      <c r="E17" s="2976" t="s">
        <v>321</v>
      </c>
      <c r="F17" s="2977">
        <v>0</v>
      </c>
    </row>
    <row r="18" ht="21" customHeight="1">
      <c r="A18" s="2978" t="s">
        <v>382</v>
      </c>
      <c r="B18" s="2979" t="s">
        <v>321</v>
      </c>
      <c r="C18" s="2980">
        <v>0</v>
      </c>
      <c r="D18" s="2981" t="s">
        <v>415</v>
      </c>
      <c r="E18" s="2982" t="s">
        <v>321</v>
      </c>
      <c r="F18" s="2983">
        <v>0</v>
      </c>
    </row>
    <row r="19" ht="21" customHeight="1">
      <c r="A19" s="2984" t="s">
        <v>384</v>
      </c>
      <c r="B19" s="2985" t="s">
        <v>321</v>
      </c>
      <c r="C19" s="861">
        <f>C16-C17+C18</f>
        <v>0</v>
      </c>
      <c r="D19" s="2986" t="s">
        <v>416</v>
      </c>
      <c r="E19" s="2987" t="s">
        <v>323</v>
      </c>
      <c r="F19" s="2988">
        <v>506</v>
      </c>
    </row>
    <row r="20" ht="21" customHeight="1">
      <c r="A20" s="2989" t="s">
        <v>417</v>
      </c>
      <c r="B20" s="2990" t="s">
        <v>321</v>
      </c>
      <c r="C20" s="2991">
        <v>0</v>
      </c>
      <c r="D20" s="2992" t="s">
        <v>418</v>
      </c>
      <c r="E20" s="2993" t="s">
        <v>321</v>
      </c>
      <c r="F20" s="861">
        <f>F21+F22</f>
        <v>0</v>
      </c>
    </row>
    <row r="21" ht="21" customHeight="1">
      <c r="A21" s="2994" t="s">
        <v>419</v>
      </c>
      <c r="B21" s="2995" t="s">
        <v>321</v>
      </c>
      <c r="C21" s="2996">
        <v>0</v>
      </c>
      <c r="D21" s="2997" t="s">
        <v>420</v>
      </c>
      <c r="E21" s="2998" t="s">
        <v>321</v>
      </c>
      <c r="F21" s="2999">
        <v>0</v>
      </c>
    </row>
    <row r="22" ht="21" customHeight="1">
      <c r="A22" s="3000" t="s">
        <v>421</v>
      </c>
      <c r="B22" s="3001" t="s">
        <v>69</v>
      </c>
      <c r="C22" s="3002" t="s">
        <v>69</v>
      </c>
      <c r="D22" s="3003" t="s">
        <v>422</v>
      </c>
      <c r="E22" s="3004" t="s">
        <v>321</v>
      </c>
      <c r="F22" s="3005">
        <v>0</v>
      </c>
    </row>
    <row r="23" ht="21" customHeight="1">
      <c r="A23" s="3006" t="s">
        <v>423</v>
      </c>
      <c r="B23" s="3007" t="s">
        <v>321</v>
      </c>
      <c r="C23" s="3008">
        <v>81582499.28</v>
      </c>
      <c r="D23" s="3009" t="s">
        <v>424</v>
      </c>
      <c r="E23" s="3010" t="s">
        <v>69</v>
      </c>
      <c r="F23" s="3011" t="s">
        <v>69</v>
      </c>
    </row>
    <row r="24" ht="21" customHeight="1">
      <c r="A24" s="3012" t="s">
        <v>425</v>
      </c>
      <c r="B24" s="3013" t="s">
        <v>321</v>
      </c>
      <c r="C24" s="3014">
        <v>81582499.28</v>
      </c>
      <c r="D24" s="3015" t="s">
        <v>401</v>
      </c>
      <c r="E24" s="3016" t="s">
        <v>323</v>
      </c>
      <c r="F24" s="3017">
        <v>27493</v>
      </c>
    </row>
    <row r="25" ht="21" customHeight="1">
      <c r="A25" s="3018" t="s">
        <v>426</v>
      </c>
      <c r="B25" s="3019" t="s">
        <v>321</v>
      </c>
      <c r="C25" s="3020">
        <v>0</v>
      </c>
      <c r="D25" s="3021" t="s">
        <v>427</v>
      </c>
      <c r="E25" s="3022" t="s">
        <v>321</v>
      </c>
      <c r="F25" s="3023">
        <v>1496000000</v>
      </c>
    </row>
    <row r="26" ht="21" customHeight="1">
      <c r="A26" s="3024" t="s">
        <v>428</v>
      </c>
      <c r="B26" s="3025" t="s">
        <v>69</v>
      </c>
      <c r="C26" s="3026" t="s">
        <v>69</v>
      </c>
      <c r="D26" s="3027" t="s">
        <v>429</v>
      </c>
      <c r="E26" s="3028" t="s">
        <v>323</v>
      </c>
      <c r="F26" s="3029">
        <v>655</v>
      </c>
    </row>
    <row r="27" ht="21" customHeight="1">
      <c r="A27" s="3030" t="s">
        <v>430</v>
      </c>
      <c r="B27" s="3031" t="s">
        <v>323</v>
      </c>
      <c r="C27" s="3032">
        <v>5498</v>
      </c>
      <c r="D27" s="3033" t="s">
        <v>431</v>
      </c>
      <c r="E27" s="3034" t="s">
        <v>323</v>
      </c>
      <c r="F27" s="3035">
        <v>444</v>
      </c>
    </row>
    <row r="28" ht="21" customHeight="1">
      <c r="A28" s="3036" t="s">
        <v>432</v>
      </c>
      <c r="B28" s="3037" t="s">
        <v>323</v>
      </c>
      <c r="C28" s="3038">
        <v>5157</v>
      </c>
      <c r="D28" s="3039" t="s">
        <v>433</v>
      </c>
      <c r="E28" s="3040" t="s">
        <v>321</v>
      </c>
      <c r="F28" s="861">
        <f>F29+F30</f>
        <v>0</v>
      </c>
    </row>
    <row r="29" ht="21" customHeight="1">
      <c r="A29" s="3041" t="s">
        <v>434</v>
      </c>
      <c r="B29" s="3042" t="s">
        <v>321</v>
      </c>
      <c r="C29" s="861">
        <f>C30+C31</f>
        <v>0</v>
      </c>
      <c r="D29" s="3043" t="s">
        <v>420</v>
      </c>
      <c r="E29" s="3044" t="s">
        <v>321</v>
      </c>
      <c r="F29" s="3045">
        <v>0</v>
      </c>
    </row>
    <row r="30" ht="21" customHeight="1">
      <c r="A30" s="3046" t="s">
        <v>420</v>
      </c>
      <c r="B30" s="3047" t="s">
        <v>321</v>
      </c>
      <c r="C30" s="3048">
        <v>0</v>
      </c>
      <c r="D30" s="3049" t="s">
        <v>422</v>
      </c>
      <c r="E30" s="3050" t="s">
        <v>321</v>
      </c>
      <c r="F30" s="3051">
        <v>0</v>
      </c>
    </row>
    <row r="31" ht="21" customHeight="1">
      <c r="A31" s="3052" t="s">
        <v>435</v>
      </c>
      <c r="B31" s="3053" t="s">
        <v>321</v>
      </c>
      <c r="C31" s="3054">
        <v>0</v>
      </c>
      <c r="D31" s="3055"/>
      <c r="E31" s="3056"/>
      <c r="F31" s="3057"/>
    </row>
    <row r="32" ht="1652.65">
      <c r="A32" s="3058"/>
      <c r="B32" s="3059"/>
      <c r="C32" s="3060"/>
      <c r="D32" s="3061"/>
      <c r="E32" s="3062"/>
      <c r="F32" s="3063" t="s">
        <v>436</v>
      </c>
    </row>
  </sheetData>
  <mergeCells>
    <mergeCell ref="A1:F1"/>
  </mergeCells>
  <printOptions horizontalCentered="1"/>
  <pageMargins left="0.393700787401575" right="0.393700787401575" top="0.78740157480315" bottom="0.78740157480315" header="0.51181" footer="0.51181"/>
  <pageSetup paperSize="9" scale="85" pageOrder="overThenDown" orientation="landscape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1.4470588235294" style="16"/>
    <col min="2" max="2" width="6.73725490196078" style="16"/>
    <col min="3" max="3" width="27.1058823529412" style="16"/>
    <col min="4" max="4" width="49.1921568627451" style="16"/>
    <col min="5" max="5" width="6.73725490196078" style="16"/>
    <col min="6" max="6" width="27.1058823529412" style="16"/>
  </cols>
  <sheetData>
    <row r="1" ht="35.25" customHeight="1">
      <c r="A1" s="3064" t="s">
        <v>437</v>
      </c>
      <c r="B1" s="3065"/>
      <c r="C1" s="3066"/>
      <c r="D1" s="3067"/>
      <c r="E1" s="3068"/>
      <c r="F1" s="3069"/>
    </row>
    <row r="2" ht="1652.65">
      <c r="A2" s="3070"/>
      <c r="B2" s="3071"/>
      <c r="C2" s="3072"/>
      <c r="D2" s="3073"/>
      <c r="E2" s="3074"/>
      <c r="F2" s="3075" t="s">
        <v>438</v>
      </c>
    </row>
    <row r="3" ht="35.25" customHeight="1">
      <c r="A3" s="3076" t="s">
        <v>439</v>
      </c>
      <c r="B3" s="3077" t="s">
        <v>317</v>
      </c>
      <c r="C3" s="3078" t="s">
        <v>440</v>
      </c>
      <c r="D3" s="3079" t="s">
        <v>439</v>
      </c>
      <c r="E3" s="3080" t="s">
        <v>317</v>
      </c>
      <c r="F3" s="3081" t="s">
        <v>440</v>
      </c>
    </row>
    <row r="4" ht="21" customHeight="1">
      <c r="A4" s="3082" t="s">
        <v>441</v>
      </c>
      <c r="B4" s="3083" t="s">
        <v>69</v>
      </c>
      <c r="C4" s="3084" t="s">
        <v>69</v>
      </c>
      <c r="D4" s="3085" t="s">
        <v>442</v>
      </c>
      <c r="E4" s="3086" t="s">
        <v>69</v>
      </c>
      <c r="F4" s="3087" t="s">
        <v>69</v>
      </c>
    </row>
    <row r="5" ht="21" customHeight="1">
      <c r="A5" s="3088" t="s">
        <v>443</v>
      </c>
      <c r="B5" s="3089" t="s">
        <v>323</v>
      </c>
      <c r="C5" s="3090">
        <v>83361</v>
      </c>
      <c r="D5" s="3091" t="s">
        <v>444</v>
      </c>
      <c r="E5" s="3092" t="s">
        <v>321</v>
      </c>
      <c r="F5" s="3093">
        <v>44810307.7</v>
      </c>
    </row>
    <row r="6" ht="21" customHeight="1">
      <c r="A6" s="3094" t="s">
        <v>445</v>
      </c>
      <c r="B6" s="3095" t="s">
        <v>323</v>
      </c>
      <c r="C6" s="3096">
        <v>4056</v>
      </c>
      <c r="D6" s="3097" t="s">
        <v>446</v>
      </c>
      <c r="E6" s="3098" t="s">
        <v>321</v>
      </c>
      <c r="F6" s="3099">
        <v>44810307.7</v>
      </c>
    </row>
    <row r="7" ht="21" customHeight="1">
      <c r="A7" s="3100" t="s">
        <v>447</v>
      </c>
      <c r="B7" s="3101" t="s">
        <v>323</v>
      </c>
      <c r="C7" s="3102">
        <v>14392</v>
      </c>
      <c r="D7" s="3103" t="s">
        <v>448</v>
      </c>
      <c r="E7" s="3104" t="s">
        <v>321</v>
      </c>
      <c r="F7" s="3105">
        <v>0</v>
      </c>
    </row>
    <row r="8" ht="21" customHeight="1">
      <c r="A8" s="3106" t="s">
        <v>449</v>
      </c>
      <c r="B8" s="3107" t="s">
        <v>69</v>
      </c>
      <c r="C8" s="3108" t="s">
        <v>69</v>
      </c>
      <c r="D8" s="3109" t="s">
        <v>450</v>
      </c>
      <c r="E8" s="3110" t="s">
        <v>321</v>
      </c>
      <c r="F8" s="1003">
        <f>F9+F10</f>
        <v>0</v>
      </c>
    </row>
    <row r="9" ht="21" customHeight="1">
      <c r="A9" s="3111" t="s">
        <v>451</v>
      </c>
      <c r="B9" s="3112" t="s">
        <v>321</v>
      </c>
      <c r="C9" s="3113">
        <v>24348708</v>
      </c>
      <c r="D9" s="3114" t="s">
        <v>452</v>
      </c>
      <c r="E9" s="3115" t="s">
        <v>321</v>
      </c>
      <c r="F9" s="3116">
        <v>0</v>
      </c>
    </row>
    <row r="10" ht="21" customHeight="1">
      <c r="A10" s="3117" t="s">
        <v>453</v>
      </c>
      <c r="B10" s="3118" t="s">
        <v>321</v>
      </c>
      <c r="C10" s="3119">
        <v>0</v>
      </c>
      <c r="D10" s="3120" t="s">
        <v>454</v>
      </c>
      <c r="E10" s="3121" t="s">
        <v>321</v>
      </c>
      <c r="F10" s="3122">
        <v>0</v>
      </c>
    </row>
    <row r="11" ht="27" customHeight="1">
      <c r="A11" s="3123" t="s">
        <v>455</v>
      </c>
      <c r="B11" s="3124" t="s">
        <v>69</v>
      </c>
      <c r="C11" s="3125" t="s">
        <v>69</v>
      </c>
      <c r="D11" s="3126" t="s">
        <v>456</v>
      </c>
      <c r="E11" s="3127" t="s">
        <v>69</v>
      </c>
      <c r="F11" s="3128" t="s">
        <v>69</v>
      </c>
    </row>
    <row r="12" ht="21" customHeight="1">
      <c r="A12" s="3129" t="s">
        <v>457</v>
      </c>
      <c r="B12" s="3130" t="s">
        <v>323</v>
      </c>
      <c r="C12" s="3131">
        <v>0</v>
      </c>
      <c r="D12" s="3132" t="s">
        <v>324</v>
      </c>
      <c r="E12" s="3133" t="s">
        <v>323</v>
      </c>
      <c r="F12" s="3134">
        <v>0</v>
      </c>
    </row>
    <row r="13" ht="21" customHeight="1">
      <c r="A13" s="3135" t="s">
        <v>445</v>
      </c>
      <c r="B13" s="3136" t="s">
        <v>323</v>
      </c>
      <c r="C13" s="3137">
        <v>0</v>
      </c>
      <c r="D13" s="3138" t="s">
        <v>458</v>
      </c>
      <c r="E13" s="3139" t="s">
        <v>323</v>
      </c>
      <c r="F13" s="3140">
        <v>0</v>
      </c>
    </row>
    <row r="14" ht="21" customHeight="1">
      <c r="A14" s="3141" t="s">
        <v>447</v>
      </c>
      <c r="B14" s="3142" t="s">
        <v>323</v>
      </c>
      <c r="C14" s="3143">
        <v>0</v>
      </c>
      <c r="D14" s="3144" t="s">
        <v>459</v>
      </c>
      <c r="E14" s="3145" t="s">
        <v>323</v>
      </c>
      <c r="F14" s="3146">
        <v>0</v>
      </c>
    </row>
    <row r="15" ht="21" customHeight="1">
      <c r="A15" s="3147" t="s">
        <v>449</v>
      </c>
      <c r="B15" s="3148" t="s">
        <v>69</v>
      </c>
      <c r="C15" s="3149" t="s">
        <v>69</v>
      </c>
      <c r="D15" s="3150" t="s">
        <v>460</v>
      </c>
      <c r="E15" s="3151" t="s">
        <v>323</v>
      </c>
      <c r="F15" s="3152">
        <v>0</v>
      </c>
    </row>
    <row r="16" ht="21" customHeight="1">
      <c r="A16" s="3153" t="s">
        <v>451</v>
      </c>
      <c r="B16" s="3154" t="s">
        <v>321</v>
      </c>
      <c r="C16" s="3155">
        <v>0</v>
      </c>
      <c r="D16" s="3156" t="s">
        <v>461</v>
      </c>
      <c r="E16" s="3157" t="s">
        <v>323</v>
      </c>
      <c r="F16" s="3158">
        <v>0</v>
      </c>
    </row>
    <row r="17" ht="21" customHeight="1">
      <c r="A17" s="3159" t="s">
        <v>453</v>
      </c>
      <c r="B17" s="3160" t="s">
        <v>321</v>
      </c>
      <c r="C17" s="3161">
        <v>0</v>
      </c>
      <c r="D17" s="3162" t="s">
        <v>462</v>
      </c>
      <c r="E17" s="3163" t="s">
        <v>321</v>
      </c>
      <c r="F17" s="3164">
        <v>0</v>
      </c>
    </row>
    <row r="18" ht="21" customHeight="1">
      <c r="A18" s="3165" t="s">
        <v>463</v>
      </c>
      <c r="B18" s="3166" t="s">
        <v>321</v>
      </c>
      <c r="C18" s="3167">
        <v>0</v>
      </c>
      <c r="D18" s="3168" t="s">
        <v>464</v>
      </c>
      <c r="E18" s="3169" t="s">
        <v>69</v>
      </c>
      <c r="F18" s="3170" t="s">
        <v>69</v>
      </c>
    </row>
    <row r="19" ht="21" customHeight="1">
      <c r="A19" s="3171" t="s">
        <v>465</v>
      </c>
      <c r="B19" s="3172" t="s">
        <v>69</v>
      </c>
      <c r="C19" s="3173" t="s">
        <v>69</v>
      </c>
      <c r="D19" s="3174" t="s">
        <v>466</v>
      </c>
      <c r="E19" s="3175" t="s">
        <v>321</v>
      </c>
      <c r="F19" s="3176">
        <v>0</v>
      </c>
    </row>
    <row r="20" ht="21" customHeight="1">
      <c r="A20" s="3177" t="s">
        <v>324</v>
      </c>
      <c r="B20" s="3178" t="s">
        <v>323</v>
      </c>
      <c r="C20" s="3179">
        <f>C21+C22+C23</f>
        <v>0</v>
      </c>
      <c r="D20" s="3180" t="s">
        <v>467</v>
      </c>
      <c r="E20" s="3181" t="s">
        <v>321</v>
      </c>
      <c r="F20" s="3182">
        <v>0</v>
      </c>
    </row>
    <row r="21" ht="21" customHeight="1">
      <c r="A21" s="3183" t="s">
        <v>468</v>
      </c>
      <c r="B21" s="3184" t="s">
        <v>323</v>
      </c>
      <c r="C21" s="3185">
        <v>0</v>
      </c>
      <c r="D21" s="3186" t="s">
        <v>469</v>
      </c>
      <c r="E21" s="3187" t="s">
        <v>321</v>
      </c>
      <c r="F21" s="3188">
        <v>0</v>
      </c>
    </row>
    <row r="22" ht="21" customHeight="1">
      <c r="A22" s="3189" t="s">
        <v>470</v>
      </c>
      <c r="B22" s="3190" t="s">
        <v>323</v>
      </c>
      <c r="C22" s="3191">
        <v>0</v>
      </c>
      <c r="D22" s="3192" t="s">
        <v>471</v>
      </c>
      <c r="E22" s="3193" t="s">
        <v>321</v>
      </c>
      <c r="F22" s="3194">
        <v>0</v>
      </c>
    </row>
    <row r="23" ht="21" customHeight="1">
      <c r="A23" s="3195" t="s">
        <v>472</v>
      </c>
      <c r="B23" s="3196" t="s">
        <v>323</v>
      </c>
      <c r="C23" s="3197">
        <v>0</v>
      </c>
      <c r="D23" s="3198" t="s">
        <v>473</v>
      </c>
      <c r="E23" s="3199" t="s">
        <v>321</v>
      </c>
      <c r="F23" s="3200">
        <v>0</v>
      </c>
    </row>
    <row r="24" ht="21" customHeight="1">
      <c r="A24" s="3201" t="s">
        <v>458</v>
      </c>
      <c r="B24" s="3202" t="s">
        <v>323</v>
      </c>
      <c r="C24" s="3203">
        <v>0</v>
      </c>
      <c r="D24" s="3204" t="s">
        <v>474</v>
      </c>
      <c r="E24" s="3205" t="s">
        <v>321</v>
      </c>
      <c r="F24" s="1173">
        <f>F20-F21</f>
        <v>0</v>
      </c>
    </row>
    <row r="25" ht="21" customHeight="1">
      <c r="A25" s="3206" t="s">
        <v>459</v>
      </c>
      <c r="B25" s="3207" t="s">
        <v>323</v>
      </c>
      <c r="C25" s="3208">
        <v>0</v>
      </c>
      <c r="D25" s="3209" t="s">
        <v>475</v>
      </c>
      <c r="E25" s="3210" t="s">
        <v>321</v>
      </c>
      <c r="F25" s="1173">
        <f>F19+F24</f>
        <v>0</v>
      </c>
    </row>
    <row r="26" ht="21" customHeight="1">
      <c r="A26" s="3211" t="s">
        <v>476</v>
      </c>
      <c r="B26" s="3212" t="s">
        <v>69</v>
      </c>
      <c r="C26" s="3213" t="s">
        <v>69</v>
      </c>
      <c r="D26" s="3214" t="s">
        <v>477</v>
      </c>
      <c r="E26" s="3215" t="s">
        <v>69</v>
      </c>
      <c r="F26" s="3216" t="s">
        <v>69</v>
      </c>
    </row>
    <row r="27" ht="21" customHeight="1">
      <c r="A27" s="3217" t="s">
        <v>478</v>
      </c>
      <c r="B27" s="3218" t="s">
        <v>321</v>
      </c>
      <c r="C27" s="3219">
        <v>0</v>
      </c>
      <c r="D27" s="3220" t="s">
        <v>479</v>
      </c>
      <c r="E27" s="3221" t="s">
        <v>323</v>
      </c>
      <c r="F27" s="3222">
        <v>0</v>
      </c>
    </row>
    <row r="28" ht="21" customHeight="1">
      <c r="A28" s="3223" t="s">
        <v>480</v>
      </c>
      <c r="B28" s="3224" t="s">
        <v>321</v>
      </c>
      <c r="C28" s="3225">
        <v>0</v>
      </c>
      <c r="D28" s="3226" t="s">
        <v>481</v>
      </c>
      <c r="E28" s="3227" t="s">
        <v>323</v>
      </c>
      <c r="F28" s="3228">
        <v>0</v>
      </c>
    </row>
    <row r="29" ht="15" customHeight="1">
      <c r="A29" s="3229"/>
      <c r="B29" s="3230"/>
      <c r="C29" s="3231"/>
      <c r="D29" s="3232"/>
      <c r="E29" s="3233"/>
      <c r="F29" s="3234" t="s">
        <v>482</v>
      </c>
    </row>
  </sheetData>
  <mergeCells>
    <mergeCell ref="A1:F1"/>
  </mergeCells>
  <printOptions horizontalCentered="1"/>
  <pageMargins left="0.78740157480315" right="0.78740157480315" top="0.78740157480315" bottom="0.78740157480315" header="0.51181" footer="0.51181"/>
  <pageSetup paperSize="9" scale="85" pageOrder="overThenDown" orientation="landscape" errors="blank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51.2" style="16"/>
    <col min="2" max="2" width="6.73725490196078" style="16"/>
    <col min="3" max="3" width="27.1058823529412" style="16"/>
    <col min="4" max="4" width="52.4901960784314" style="16"/>
    <col min="5" max="5" width="6.73725490196078" style="16"/>
    <col min="6" max="6" width="27.1058823529412" style="16"/>
  </cols>
  <sheetData>
    <row r="1" ht="35.25" customHeight="1">
      <c r="A1" s="3235" t="s">
        <v>483</v>
      </c>
      <c r="B1" s="3236"/>
      <c r="C1" s="3237"/>
      <c r="D1" s="3238"/>
      <c r="E1" s="3239"/>
      <c r="F1" s="3240"/>
    </row>
    <row r="2" ht="1652.65">
      <c r="A2" s="3241"/>
      <c r="B2" s="3242"/>
      <c r="C2" s="3243"/>
      <c r="D2" s="3244"/>
      <c r="E2" s="3245"/>
      <c r="F2" s="3246"/>
    </row>
    <row r="3" ht="1652.65">
      <c r="A3" s="3247"/>
      <c r="B3" s="3248"/>
      <c r="C3" s="3249"/>
      <c r="D3" s="3250"/>
      <c r="E3" s="3251"/>
      <c r="F3" s="3252" t="s">
        <v>484</v>
      </c>
    </row>
    <row r="4" ht="35.25" customHeight="1">
      <c r="A4" s="3253" t="s">
        <v>50</v>
      </c>
      <c r="B4" s="3254" t="s">
        <v>317</v>
      </c>
      <c r="C4" s="3255" t="s">
        <v>318</v>
      </c>
      <c r="D4" s="3256" t="s">
        <v>50</v>
      </c>
      <c r="E4" s="3257" t="s">
        <v>317</v>
      </c>
      <c r="F4" s="3258" t="s">
        <v>318</v>
      </c>
    </row>
    <row r="5" ht="21" customHeight="1">
      <c r="A5" s="3259" t="s">
        <v>485</v>
      </c>
      <c r="B5" s="3260" t="s">
        <v>323</v>
      </c>
      <c r="C5" s="3261">
        <v>29254</v>
      </c>
      <c r="D5" s="3262" t="s">
        <v>486</v>
      </c>
      <c r="E5" s="3263" t="s">
        <v>323</v>
      </c>
      <c r="F5" s="3264">
        <v>51</v>
      </c>
    </row>
    <row r="6" ht="21" customHeight="1">
      <c r="A6" s="3265" t="s">
        <v>487</v>
      </c>
      <c r="B6" s="3266" t="s">
        <v>323</v>
      </c>
      <c r="C6" s="3267">
        <v>29254</v>
      </c>
      <c r="D6" s="3268" t="s">
        <v>488</v>
      </c>
      <c r="E6" s="3269" t="s">
        <v>323</v>
      </c>
      <c r="F6" s="3270">
        <v>0</v>
      </c>
    </row>
    <row r="7" ht="21" customHeight="1">
      <c r="A7" s="3271" t="s">
        <v>489</v>
      </c>
      <c r="B7" s="3272" t="s">
        <v>69</v>
      </c>
      <c r="C7" s="3273" t="s">
        <v>69</v>
      </c>
      <c r="D7" s="3274" t="s">
        <v>490</v>
      </c>
      <c r="E7" s="3275" t="s">
        <v>323</v>
      </c>
      <c r="F7" s="3276">
        <v>806</v>
      </c>
    </row>
    <row r="8" ht="21" customHeight="1">
      <c r="A8" s="3277" t="s">
        <v>491</v>
      </c>
      <c r="B8" s="3278" t="s">
        <v>321</v>
      </c>
      <c r="C8" s="3279">
        <v>1518300000</v>
      </c>
      <c r="D8" s="3280" t="s">
        <v>492</v>
      </c>
      <c r="E8" s="3281" t="s">
        <v>69</v>
      </c>
      <c r="F8" s="3282" t="s">
        <v>69</v>
      </c>
    </row>
    <row r="9" ht="21" customHeight="1">
      <c r="A9" s="3283" t="s">
        <v>493</v>
      </c>
      <c r="B9" s="3284" t="s">
        <v>321</v>
      </c>
      <c r="C9" s="3285">
        <v>1518300000</v>
      </c>
      <c r="D9" s="3286" t="s">
        <v>494</v>
      </c>
      <c r="E9" s="3287" t="s">
        <v>321</v>
      </c>
      <c r="F9" s="3288">
        <v>0</v>
      </c>
    </row>
    <row r="10" ht="21" customHeight="1">
      <c r="A10" s="3289" t="s">
        <v>495</v>
      </c>
      <c r="B10" s="3290" t="s">
        <v>69</v>
      </c>
      <c r="C10" s="3291" t="s">
        <v>69</v>
      </c>
      <c r="D10" s="3292" t="s">
        <v>496</v>
      </c>
      <c r="E10" s="3293" t="s">
        <v>321</v>
      </c>
      <c r="F10" s="3294">
        <v>0</v>
      </c>
    </row>
    <row r="11" ht="21" customHeight="1">
      <c r="A11" s="3295" t="s">
        <v>497</v>
      </c>
      <c r="B11" s="3296" t="s">
        <v>321</v>
      </c>
      <c r="C11" s="3297">
        <v>362000</v>
      </c>
      <c r="D11" s="3298" t="s">
        <v>498</v>
      </c>
      <c r="E11" s="3299" t="s">
        <v>321</v>
      </c>
      <c r="F11" s="3300">
        <v>0</v>
      </c>
    </row>
    <row r="12" ht="21" customHeight="1">
      <c r="A12" s="3301" t="s">
        <v>499</v>
      </c>
      <c r="B12" s="3302" t="s">
        <v>321</v>
      </c>
      <c r="C12" s="3303">
        <v>362000</v>
      </c>
      <c r="D12" s="3304" t="s">
        <v>500</v>
      </c>
      <c r="E12" s="3305" t="s">
        <v>321</v>
      </c>
      <c r="F12" s="861">
        <f>F10-F11</f>
        <v>0</v>
      </c>
    </row>
    <row r="13" ht="21" customHeight="1">
      <c r="A13" s="3306" t="s">
        <v>501</v>
      </c>
      <c r="B13" s="3307" t="s">
        <v>321</v>
      </c>
      <c r="C13" s="3308">
        <v>0</v>
      </c>
      <c r="D13" s="3309" t="s">
        <v>502</v>
      </c>
      <c r="E13" s="3310" t="s">
        <v>321</v>
      </c>
      <c r="F13" s="861">
        <f>F9+F12</f>
        <v>0</v>
      </c>
    </row>
    <row r="14" ht="21" customHeight="1">
      <c r="A14" s="3311" t="s">
        <v>503</v>
      </c>
      <c r="B14" s="3312" t="s">
        <v>321</v>
      </c>
      <c r="C14" s="861">
        <f>C11-C12+C13</f>
        <v>0</v>
      </c>
      <c r="D14" s="3313" t="s">
        <v>504</v>
      </c>
      <c r="E14" s="3314" t="s">
        <v>69</v>
      </c>
      <c r="F14" s="3315" t="s">
        <v>69</v>
      </c>
    </row>
    <row r="15" ht="21" customHeight="1">
      <c r="A15" s="3316" t="s">
        <v>505</v>
      </c>
      <c r="B15" s="3317" t="s">
        <v>69</v>
      </c>
      <c r="C15" s="3318" t="s">
        <v>69</v>
      </c>
      <c r="D15" s="3319" t="s">
        <v>506</v>
      </c>
      <c r="E15" s="3320" t="s">
        <v>321</v>
      </c>
      <c r="F15" s="3321">
        <v>0</v>
      </c>
    </row>
    <row r="16" ht="21" customHeight="1">
      <c r="A16" s="3322" t="s">
        <v>507</v>
      </c>
      <c r="B16" s="3323" t="s">
        <v>323</v>
      </c>
      <c r="C16" s="3324">
        <v>226</v>
      </c>
      <c r="D16" s="3325" t="s">
        <v>508</v>
      </c>
      <c r="E16" s="3326" t="s">
        <v>321</v>
      </c>
      <c r="F16" s="3327">
        <v>0</v>
      </c>
    </row>
    <row r="17" ht="21" customHeight="1">
      <c r="A17" s="3328" t="s">
        <v>509</v>
      </c>
      <c r="B17" s="3329" t="s">
        <v>323</v>
      </c>
      <c r="C17" s="3330">
        <v>590</v>
      </c>
      <c r="D17" s="3331" t="s">
        <v>510</v>
      </c>
      <c r="E17" s="3332" t="s">
        <v>321</v>
      </c>
      <c r="F17" s="3333">
        <v>0</v>
      </c>
    </row>
    <row r="18" ht="21" customHeight="1">
      <c r="A18" s="3334" t="s">
        <v>511</v>
      </c>
      <c r="B18" s="3335" t="s">
        <v>512</v>
      </c>
      <c r="C18" s="3336">
        <v>3582</v>
      </c>
      <c r="D18" s="3337" t="s">
        <v>513</v>
      </c>
      <c r="E18" s="3338" t="s">
        <v>321</v>
      </c>
      <c r="F18" s="3339">
        <v>0</v>
      </c>
    </row>
    <row r="19" ht="21" customHeight="1">
      <c r="A19" s="3340" t="s">
        <v>514</v>
      </c>
      <c r="B19" s="3341" t="s">
        <v>515</v>
      </c>
      <c r="C19" s="861">
        <v>1036.25</v>
      </c>
      <c r="D19" s="3342" t="s">
        <v>516</v>
      </c>
      <c r="E19" s="3343" t="s">
        <v>321</v>
      </c>
      <c r="F19" s="861">
        <f>F15-F16-F17-F18</f>
        <v>0</v>
      </c>
    </row>
    <row r="20" ht="21" customHeight="1">
      <c r="A20" s="3344" t="s">
        <v>517</v>
      </c>
      <c r="B20" s="3345" t="s">
        <v>69</v>
      </c>
      <c r="C20" s="3346" t="s">
        <v>69</v>
      </c>
      <c r="D20" s="3347" t="s">
        <v>518</v>
      </c>
      <c r="E20" s="3348" t="s">
        <v>321</v>
      </c>
      <c r="F20" s="861">
        <f>F21+F22</f>
        <v>0</v>
      </c>
    </row>
    <row r="21" ht="21" customHeight="1">
      <c r="A21" s="3349" t="s">
        <v>519</v>
      </c>
      <c r="B21" s="3350" t="s">
        <v>512</v>
      </c>
      <c r="C21" s="3351">
        <v>3573</v>
      </c>
      <c r="D21" s="3352" t="s">
        <v>520</v>
      </c>
      <c r="E21" s="3353" t="s">
        <v>321</v>
      </c>
      <c r="F21" s="3354">
        <v>0</v>
      </c>
    </row>
    <row r="22" ht="21" customHeight="1">
      <c r="A22" s="3355" t="s">
        <v>521</v>
      </c>
      <c r="B22" s="3356" t="s">
        <v>323</v>
      </c>
      <c r="C22" s="3357">
        <v>0</v>
      </c>
      <c r="D22" s="3358" t="s">
        <v>522</v>
      </c>
      <c r="E22" s="3359" t="s">
        <v>321</v>
      </c>
      <c r="F22" s="3360">
        <v>0</v>
      </c>
    </row>
    <row r="23" ht="21" customHeight="1">
      <c r="A23" s="3361" t="s">
        <v>523</v>
      </c>
      <c r="B23" s="3362" t="s">
        <v>323</v>
      </c>
      <c r="C23" s="3363">
        <v>9382</v>
      </c>
      <c r="D23" s="3364"/>
      <c r="E23" s="3365"/>
      <c r="F23" s="3366"/>
    </row>
    <row r="24" ht="15" customHeight="1">
      <c r="A24" s="3367"/>
      <c r="B24" s="3368"/>
      <c r="C24" s="3369"/>
      <c r="D24" s="3370"/>
      <c r="E24" s="3371"/>
      <c r="F24" s="3372" t="s">
        <v>524</v>
      </c>
    </row>
  </sheetData>
  <mergeCells>
    <mergeCell ref="A1:F1"/>
  </mergeCells>
  <printOptions horizontalCentered="1"/>
  <pageMargins left="0.393700787401575" right="0.393700787401575" top="0.78740157480315" bottom="0.78740157480315" header="0.51181" footer="0.51181"/>
  <pageSetup paperSize="9" scale="85" pageOrder="overThenDown" orientation="landscape" errors="blank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1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7.1450980392157" style="16"/>
    <col min="2" max="2" width="6.73725490196078" style="16"/>
    <col min="3" max="3" width="21.6549019607843" style="16"/>
    <col min="4" max="4" width="21.6549019607843" style="16"/>
    <col min="5" max="5" width="21.6549019607843" style="16"/>
  </cols>
  <sheetData>
    <row r="1" ht="35.25" customHeight="1">
      <c r="A1" s="3373" t="s">
        <v>525</v>
      </c>
      <c r="B1" s="3374"/>
      <c r="C1" s="3375"/>
      <c r="D1" s="3376"/>
      <c r="E1" s="3377"/>
    </row>
    <row r="2" ht="1652.65">
      <c r="A2" s="3378"/>
      <c r="B2" s="3379"/>
      <c r="C2" s="3380"/>
      <c r="D2" s="3381"/>
      <c r="E2" s="3382"/>
    </row>
    <row r="3" ht="1652.65">
      <c r="A3" s="3383"/>
      <c r="B3" s="3384"/>
      <c r="C3" s="3385"/>
      <c r="D3" s="3386"/>
      <c r="E3" s="3387" t="s">
        <v>526</v>
      </c>
    </row>
    <row r="4" ht="35.25" customHeight="1">
      <c r="A4" s="3388" t="s">
        <v>50</v>
      </c>
      <c r="B4" s="3389" t="s">
        <v>317</v>
      </c>
      <c r="C4" s="3390" t="s">
        <v>527</v>
      </c>
      <c r="D4" s="3391" t="s">
        <v>528</v>
      </c>
      <c r="E4" s="3392" t="s">
        <v>529</v>
      </c>
    </row>
    <row r="5" ht="21" customHeight="1">
      <c r="A5" s="3393" t="s">
        <v>530</v>
      </c>
      <c r="B5" s="3394" t="s">
        <v>69</v>
      </c>
      <c r="C5" s="3395" t="s">
        <v>69</v>
      </c>
      <c r="D5" s="3396" t="s">
        <v>69</v>
      </c>
      <c r="E5" s="3397" t="s">
        <v>69</v>
      </c>
    </row>
    <row r="6" ht="21" customHeight="1">
      <c r="A6" s="3398" t="s">
        <v>531</v>
      </c>
      <c r="B6" s="3399" t="s">
        <v>321</v>
      </c>
      <c r="C6" s="3400">
        <v>57047708.36</v>
      </c>
      <c r="D6" s="3401">
        <v>0</v>
      </c>
      <c r="E6" s="3402">
        <v>0</v>
      </c>
    </row>
    <row r="7" ht="21" customHeight="1">
      <c r="A7" s="3403" t="s">
        <v>532</v>
      </c>
      <c r="B7" s="3404" t="s">
        <v>321</v>
      </c>
      <c r="C7" s="3405">
        <v>31061266.66</v>
      </c>
      <c r="D7" s="3406">
        <v>0</v>
      </c>
      <c r="E7" s="3407">
        <v>0</v>
      </c>
    </row>
    <row r="8" ht="21" customHeight="1">
      <c r="A8" s="3408" t="s">
        <v>533</v>
      </c>
      <c r="B8" s="3409" t="s">
        <v>321</v>
      </c>
      <c r="C8" s="3410">
        <v>29253188.62</v>
      </c>
      <c r="D8" s="3411">
        <v>0</v>
      </c>
      <c r="E8" s="3412">
        <v>0</v>
      </c>
    </row>
    <row r="9" ht="21" customHeight="1">
      <c r="A9" s="3413" t="s">
        <v>534</v>
      </c>
      <c r="B9" s="3414" t="s">
        <v>321</v>
      </c>
      <c r="C9" s="3415">
        <v>388266.53</v>
      </c>
      <c r="D9" s="3416">
        <v>0</v>
      </c>
      <c r="E9" s="3417">
        <v>0</v>
      </c>
    </row>
    <row r="10" ht="21" customHeight="1">
      <c r="A10" s="3418" t="s">
        <v>535</v>
      </c>
      <c r="B10" s="3419" t="s">
        <v>321</v>
      </c>
      <c r="C10" s="3420">
        <v>1419811.51</v>
      </c>
      <c r="D10" s="3421" t="s">
        <v>69</v>
      </c>
      <c r="E10" s="3422" t="s">
        <v>69</v>
      </c>
    </row>
    <row r="11" ht="21" customHeight="1">
      <c r="A11" s="3423" t="s">
        <v>536</v>
      </c>
      <c r="B11" s="3424" t="s">
        <v>321</v>
      </c>
      <c r="C11" s="3425">
        <v>894643.11</v>
      </c>
      <c r="D11" s="3426">
        <v>0</v>
      </c>
      <c r="E11" s="3427">
        <v>0</v>
      </c>
    </row>
    <row r="12" ht="21" customHeight="1">
      <c r="A12" s="3428" t="s">
        <v>537</v>
      </c>
      <c r="B12" s="3429" t="s">
        <v>321</v>
      </c>
      <c r="C12" s="3430">
        <v>894643.11</v>
      </c>
      <c r="D12" s="3431">
        <v>0</v>
      </c>
      <c r="E12" s="3432">
        <v>0</v>
      </c>
    </row>
    <row r="13" ht="21" customHeight="1">
      <c r="A13" s="3433" t="s">
        <v>538</v>
      </c>
      <c r="B13" s="3434" t="s">
        <v>321</v>
      </c>
      <c r="C13" s="861">
        <f>C7-C11</f>
        <v>30166623.55</v>
      </c>
      <c r="D13" s="861">
        <f>D7-D11</f>
        <v>0</v>
      </c>
      <c r="E13" s="861">
        <f>E7-E11</f>
        <v>0</v>
      </c>
    </row>
    <row r="14" ht="21" customHeight="1">
      <c r="A14" s="3435" t="s">
        <v>539</v>
      </c>
      <c r="B14" s="3436" t="s">
        <v>321</v>
      </c>
      <c r="C14" s="861">
        <f>C6+C13</f>
        <v>87214331.91</v>
      </c>
      <c r="D14" s="861">
        <f>D6+D13</f>
        <v>0</v>
      </c>
      <c r="E14" s="861">
        <f>E6+E13</f>
        <v>0</v>
      </c>
    </row>
    <row r="15" ht="21" customHeight="1">
      <c r="A15" s="3437" t="s">
        <v>540</v>
      </c>
      <c r="B15" s="3438" t="s">
        <v>323</v>
      </c>
      <c r="C15" s="861">
        <f>C16+C17</f>
        <v>6400</v>
      </c>
      <c r="D15" s="2909">
        <f>D16+D17</f>
        <v>0</v>
      </c>
      <c r="E15" s="2909">
        <f>E16+E17</f>
        <v>0</v>
      </c>
    </row>
    <row r="16" ht="24" customHeight="1">
      <c r="A16" s="3439" t="s">
        <v>541</v>
      </c>
      <c r="B16" s="3440" t="s">
        <v>323</v>
      </c>
      <c r="C16" s="3441">
        <v>5385</v>
      </c>
      <c r="D16" s="3442">
        <v>0</v>
      </c>
      <c r="E16" s="3443">
        <v>0</v>
      </c>
    </row>
    <row r="17" ht="23.25" customHeight="1">
      <c r="A17" s="3444" t="s">
        <v>542</v>
      </c>
      <c r="B17" s="3445" t="s">
        <v>323</v>
      </c>
      <c r="C17" s="3446">
        <v>1015</v>
      </c>
      <c r="D17" s="3447">
        <v>0</v>
      </c>
      <c r="E17" s="3448">
        <v>0</v>
      </c>
    </row>
    <row r="18" ht="23.25" customHeight="1">
      <c r="A18" s="3449" t="s">
        <v>543</v>
      </c>
      <c r="B18" s="3450" t="s">
        <v>321</v>
      </c>
      <c r="C18" s="861">
        <f>C19+C20</f>
        <v>113070935.71</v>
      </c>
      <c r="D18" s="3451" t="s">
        <v>69</v>
      </c>
      <c r="E18" s="3452" t="s">
        <v>69</v>
      </c>
    </row>
    <row r="19" ht="23.25" customHeight="1">
      <c r="A19" s="3453" t="s">
        <v>544</v>
      </c>
      <c r="B19" s="3454" t="s">
        <v>321</v>
      </c>
      <c r="C19" s="3455">
        <v>102444829.75</v>
      </c>
      <c r="D19" s="3456" t="s">
        <v>69</v>
      </c>
      <c r="E19" s="3457" t="s">
        <v>69</v>
      </c>
    </row>
    <row r="20" ht="23.25" customHeight="1">
      <c r="A20" s="3458" t="s">
        <v>545</v>
      </c>
      <c r="B20" s="3459" t="s">
        <v>321</v>
      </c>
      <c r="C20" s="3460">
        <v>10626105.96</v>
      </c>
      <c r="D20" s="3461" t="s">
        <v>69</v>
      </c>
      <c r="E20" s="3462" t="s">
        <v>69</v>
      </c>
    </row>
    <row r="21" ht="16.5" customHeight="1">
      <c r="A21" s="3463"/>
      <c r="B21" s="3464"/>
      <c r="C21" s="3465"/>
      <c r="D21" s="3466"/>
      <c r="E21" s="3467" t="s">
        <v>546</v>
      </c>
    </row>
  </sheetData>
  <mergeCells>
    <mergeCell ref="A1:E1"/>
  </mergeCells>
  <printOptions horizontalCentered="1"/>
  <pageMargins left="0.393700787401575" right="0.393700787401575" top="0.78740157480315" bottom="0.78740157480315" header="0.51181" footer="0.51181"/>
  <pageSetup paperSize="9" scale="60" pageOrder="overThenDown" orientation="landscape" errors="blank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4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4.3137254901961" style="16"/>
    <col min="2" max="2" width="6.73725490196078" style="16"/>
    <col min="3" max="3" width="27.1058823529412" style="16"/>
    <col min="4" max="4" width="35.8509803921569" style="16"/>
    <col min="5" max="5" width="6.73725490196078" style="16"/>
    <col min="6" max="6" width="27.1058823529412" style="16"/>
  </cols>
  <sheetData>
    <row r="1" ht="35.25" customHeight="1">
      <c r="A1" s="3468" t="s">
        <v>547</v>
      </c>
      <c r="B1" s="3469"/>
      <c r="C1" s="3470"/>
      <c r="D1" s="3471"/>
      <c r="E1" s="3472"/>
      <c r="F1" s="3473"/>
    </row>
    <row r="2" ht="1652.65">
      <c r="A2" s="3474"/>
      <c r="B2" s="3475"/>
      <c r="C2" s="3476"/>
      <c r="D2" s="3477"/>
      <c r="E2" s="3478"/>
      <c r="F2" s="3479"/>
    </row>
    <row r="3" ht="1652.65">
      <c r="A3" s="3480"/>
      <c r="B3" s="3481"/>
      <c r="C3" s="3482"/>
      <c r="D3" s="3483"/>
      <c r="E3" s="3484"/>
      <c r="F3" s="3485" t="s">
        <v>548</v>
      </c>
    </row>
    <row r="4" ht="35.25" customHeight="1">
      <c r="A4" s="3486" t="s">
        <v>50</v>
      </c>
      <c r="B4" s="3487" t="s">
        <v>317</v>
      </c>
      <c r="C4" s="3488" t="s">
        <v>318</v>
      </c>
      <c r="D4" s="3489" t="s">
        <v>50</v>
      </c>
      <c r="E4" s="3490" t="s">
        <v>317</v>
      </c>
      <c r="F4" s="3491" t="s">
        <v>318</v>
      </c>
    </row>
    <row r="5" ht="21" customHeight="1">
      <c r="A5" s="3492" t="s">
        <v>549</v>
      </c>
      <c r="B5" s="3493" t="s">
        <v>69</v>
      </c>
      <c r="C5" s="3494" t="s">
        <v>69</v>
      </c>
      <c r="D5" s="3495" t="s">
        <v>550</v>
      </c>
      <c r="E5" s="3496" t="s">
        <v>321</v>
      </c>
      <c r="F5" s="1173">
        <f>C19+C23</f>
        <v>32322095.2</v>
      </c>
    </row>
    <row r="6" ht="21" customHeight="1">
      <c r="A6" s="3497" t="s">
        <v>551</v>
      </c>
      <c r="B6" s="3498" t="s">
        <v>69</v>
      </c>
      <c r="C6" s="3499" t="s">
        <v>69</v>
      </c>
      <c r="D6" s="3500" t="s">
        <v>552</v>
      </c>
      <c r="E6" s="3501" t="s">
        <v>323</v>
      </c>
      <c r="F6" s="3502">
        <v>7795</v>
      </c>
    </row>
    <row r="7" ht="21" customHeight="1">
      <c r="A7" s="3503" t="s">
        <v>553</v>
      </c>
      <c r="B7" s="3504" t="s">
        <v>321</v>
      </c>
      <c r="C7" s="3505">
        <v>863144.27</v>
      </c>
      <c r="D7" s="3506" t="s">
        <v>554</v>
      </c>
      <c r="E7" s="3507" t="s">
        <v>69</v>
      </c>
      <c r="F7" s="3508" t="s">
        <v>69</v>
      </c>
    </row>
    <row r="8" ht="21" customHeight="1">
      <c r="A8" s="3509" t="s">
        <v>555</v>
      </c>
      <c r="B8" s="3510" t="s">
        <v>321</v>
      </c>
      <c r="C8" s="3511">
        <v>38211.52</v>
      </c>
      <c r="D8" s="3512" t="s">
        <v>551</v>
      </c>
      <c r="E8" s="3513" t="s">
        <v>69</v>
      </c>
      <c r="F8" s="3514" t="s">
        <v>69</v>
      </c>
    </row>
    <row r="9" ht="21" customHeight="1">
      <c r="A9" s="3515" t="s">
        <v>556</v>
      </c>
      <c r="B9" s="3516" t="s">
        <v>321</v>
      </c>
      <c r="C9" s="3517">
        <v>33560.61</v>
      </c>
      <c r="D9" s="3518" t="s">
        <v>553</v>
      </c>
      <c r="E9" s="3519" t="s">
        <v>321</v>
      </c>
      <c r="F9" s="3520">
        <v>0</v>
      </c>
    </row>
    <row r="10" ht="21" customHeight="1">
      <c r="A10" s="3521" t="s">
        <v>557</v>
      </c>
      <c r="B10" s="3522" t="s">
        <v>321</v>
      </c>
      <c r="C10" s="3523">
        <v>515361</v>
      </c>
      <c r="D10" s="3524" t="s">
        <v>555</v>
      </c>
      <c r="E10" s="3525" t="s">
        <v>321</v>
      </c>
      <c r="F10" s="3526">
        <v>0</v>
      </c>
    </row>
    <row r="11" ht="21" customHeight="1">
      <c r="A11" s="3527" t="s">
        <v>558</v>
      </c>
      <c r="B11" s="3528" t="s">
        <v>321</v>
      </c>
      <c r="C11" s="3529">
        <v>455228</v>
      </c>
      <c r="D11" s="3530" t="s">
        <v>557</v>
      </c>
      <c r="E11" s="3531" t="s">
        <v>321</v>
      </c>
      <c r="F11" s="3532">
        <v>0</v>
      </c>
    </row>
    <row r="12" ht="21" customHeight="1">
      <c r="A12" s="3533" t="s">
        <v>559</v>
      </c>
      <c r="B12" s="3534" t="s">
        <v>321</v>
      </c>
      <c r="C12" s="1567">
        <f>C8-C10</f>
        <v>-477149.48</v>
      </c>
      <c r="D12" s="3535" t="s">
        <v>559</v>
      </c>
      <c r="E12" s="3536" t="s">
        <v>321</v>
      </c>
      <c r="F12" s="1173">
        <f>F10-F11</f>
        <v>0</v>
      </c>
    </row>
    <row r="13" ht="21" customHeight="1">
      <c r="A13" s="3537" t="s">
        <v>550</v>
      </c>
      <c r="B13" s="3538" t="s">
        <v>321</v>
      </c>
      <c r="C13" s="1567">
        <f>C7+C12</f>
        <v>385994.79</v>
      </c>
      <c r="D13" s="3539" t="s">
        <v>550</v>
      </c>
      <c r="E13" s="3540" t="s">
        <v>321</v>
      </c>
      <c r="F13" s="1173">
        <f>F9+F12</f>
        <v>0</v>
      </c>
    </row>
    <row r="14" ht="21" customHeight="1">
      <c r="A14" s="3541" t="s">
        <v>560</v>
      </c>
      <c r="B14" s="3542" t="s">
        <v>69</v>
      </c>
      <c r="C14" s="3543" t="s">
        <v>69</v>
      </c>
      <c r="D14" s="3544" t="s">
        <v>561</v>
      </c>
      <c r="E14" s="3545" t="s">
        <v>323</v>
      </c>
      <c r="F14" s="3546">
        <v>0</v>
      </c>
    </row>
    <row r="15" ht="21" customHeight="1">
      <c r="A15" s="3547" t="s">
        <v>562</v>
      </c>
      <c r="B15" s="3548" t="s">
        <v>323</v>
      </c>
      <c r="C15" s="3549">
        <v>20</v>
      </c>
      <c r="D15" s="3550" t="s">
        <v>563</v>
      </c>
      <c r="E15" s="3551" t="s">
        <v>69</v>
      </c>
      <c r="F15" s="3552" t="s">
        <v>69</v>
      </c>
    </row>
    <row r="16" ht="21" customHeight="1">
      <c r="A16" s="3553" t="s">
        <v>564</v>
      </c>
      <c r="B16" s="3554" t="s">
        <v>323</v>
      </c>
      <c r="C16" s="3555">
        <v>6</v>
      </c>
      <c r="D16" s="3556" t="s">
        <v>565</v>
      </c>
      <c r="E16" s="3557" t="s">
        <v>69</v>
      </c>
      <c r="F16" s="3558" t="s">
        <v>69</v>
      </c>
    </row>
    <row r="17" ht="21" customHeight="1">
      <c r="A17" s="3559" t="s">
        <v>566</v>
      </c>
      <c r="B17" s="3560" t="s">
        <v>69</v>
      </c>
      <c r="C17" s="3561" t="s">
        <v>69</v>
      </c>
      <c r="D17" s="3562" t="s">
        <v>553</v>
      </c>
      <c r="E17" s="3563" t="s">
        <v>321</v>
      </c>
      <c r="F17" s="3564">
        <v>60975.95</v>
      </c>
    </row>
    <row r="18" ht="21" customHeight="1">
      <c r="A18" s="3565" t="s">
        <v>551</v>
      </c>
      <c r="B18" s="3566" t="s">
        <v>69</v>
      </c>
      <c r="C18" s="3567" t="s">
        <v>69</v>
      </c>
      <c r="D18" s="3568" t="s">
        <v>555</v>
      </c>
      <c r="E18" s="3569" t="s">
        <v>321</v>
      </c>
      <c r="F18" s="3570">
        <v>10088736.9</v>
      </c>
    </row>
    <row r="19" ht="21" customHeight="1">
      <c r="A19" s="3571" t="s">
        <v>553</v>
      </c>
      <c r="B19" s="3572" t="s">
        <v>321</v>
      </c>
      <c r="C19" s="3573">
        <v>25106366.47</v>
      </c>
      <c r="D19" s="3574" t="s">
        <v>557</v>
      </c>
      <c r="E19" s="3575" t="s">
        <v>321</v>
      </c>
      <c r="F19" s="3576">
        <v>10138637.92</v>
      </c>
    </row>
    <row r="20" ht="21" customHeight="1">
      <c r="A20" s="3577" t="s">
        <v>555</v>
      </c>
      <c r="B20" s="3578" t="s">
        <v>321</v>
      </c>
      <c r="C20" s="3579">
        <v>21860768.09</v>
      </c>
      <c r="D20" s="3580" t="s">
        <v>559</v>
      </c>
      <c r="E20" s="3581" t="s">
        <v>321</v>
      </c>
      <c r="F20" s="1173">
        <f>F18-F19</f>
        <v>-49901.0199999996</v>
      </c>
    </row>
    <row r="21" ht="21" customHeight="1">
      <c r="A21" s="3582" t="s">
        <v>556</v>
      </c>
      <c r="B21" s="3583" t="s">
        <v>321</v>
      </c>
      <c r="C21" s="3584">
        <v>0</v>
      </c>
      <c r="D21" s="3585" t="s">
        <v>550</v>
      </c>
      <c r="E21" s="3586" t="s">
        <v>321</v>
      </c>
      <c r="F21" s="1173">
        <f>F17+F20</f>
        <v>11074.9300000004</v>
      </c>
    </row>
    <row r="22" ht="21" customHeight="1">
      <c r="A22" s="3587" t="s">
        <v>557</v>
      </c>
      <c r="B22" s="3588" t="s">
        <v>321</v>
      </c>
      <c r="C22" s="3589">
        <v>14645039.36</v>
      </c>
      <c r="D22" s="3590" t="s">
        <v>552</v>
      </c>
      <c r="E22" s="3591" t="s">
        <v>323</v>
      </c>
      <c r="F22" s="3592">
        <v>33115</v>
      </c>
    </row>
    <row r="23" ht="22.5" customHeight="1">
      <c r="A23" s="3593" t="s">
        <v>559</v>
      </c>
      <c r="B23" s="3594" t="s">
        <v>321</v>
      </c>
      <c r="C23" s="1567">
        <f>C20-C22</f>
        <v>7215728.73</v>
      </c>
      <c r="D23" s="3595"/>
      <c r="E23" s="3596"/>
      <c r="F23" s="3597"/>
    </row>
    <row r="24" ht="1652.65">
      <c r="A24" s="3598"/>
      <c r="B24" s="3599"/>
      <c r="C24" s="3600"/>
      <c r="D24" s="3601"/>
      <c r="E24" s="3602"/>
      <c r="F24" s="3603" t="s">
        <v>567</v>
      </c>
    </row>
  </sheetData>
  <mergeCells>
    <mergeCell ref="A1:F1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5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0.2980392156863" style="16"/>
    <col min="2" max="2" width="21.6549019607843" style="16"/>
    <col min="3" max="3" width="21.6549019607843" style="16"/>
    <col min="4" max="4" width="44.6" style="16"/>
    <col min="5" max="5" width="21.6549019607843" style="16"/>
    <col min="6" max="6" width="21.6549019607843" style="16"/>
  </cols>
  <sheetData>
    <row r="1" ht="39.75" customHeight="1">
      <c r="A1" s="3604" t="s">
        <v>568</v>
      </c>
      <c r="B1" s="3605"/>
      <c r="C1" s="3606"/>
      <c r="D1" s="3607"/>
      <c r="E1" s="3608"/>
      <c r="F1" s="3609"/>
    </row>
    <row r="2" ht="15.75" customHeight="1">
      <c r="A2" s="3610"/>
      <c r="B2" s="3611"/>
      <c r="C2" s="3612"/>
      <c r="D2" s="3613"/>
      <c r="E2" s="3614"/>
      <c r="F2" s="3615" t="s">
        <v>569</v>
      </c>
    </row>
    <row r="3" ht="15.75" customHeight="1">
      <c r="A3" s="3616"/>
      <c r="B3" s="3617"/>
      <c r="C3" s="3618"/>
      <c r="D3" s="3619"/>
      <c r="E3" s="3620"/>
      <c r="F3" s="3621" t="s">
        <v>570</v>
      </c>
    </row>
    <row r="4" ht="27" customHeight="1">
      <c r="A4" s="3622" t="s">
        <v>50</v>
      </c>
      <c r="B4" s="3623" t="s">
        <v>61</v>
      </c>
      <c r="C4" s="3624" t="s">
        <v>571</v>
      </c>
      <c r="D4" s="3625" t="s">
        <v>50</v>
      </c>
      <c r="E4" s="3626" t="s">
        <v>61</v>
      </c>
      <c r="F4" s="3627" t="s">
        <v>571</v>
      </c>
    </row>
    <row r="5" ht="19.5" customHeight="1">
      <c r="A5" s="3628" t="s">
        <v>319</v>
      </c>
      <c r="B5" s="3629" t="s">
        <v>69</v>
      </c>
      <c r="C5" s="3630" t="s">
        <v>69</v>
      </c>
      <c r="D5" s="3631" t="s">
        <v>572</v>
      </c>
      <c r="E5" s="862">
        <v>11.73</v>
      </c>
      <c r="F5" s="3632" t="s">
        <v>69</v>
      </c>
    </row>
    <row r="6" ht="19.5" customHeight="1">
      <c r="A6" s="3633" t="s">
        <v>573</v>
      </c>
      <c r="B6" s="2909">
        <v>57005</v>
      </c>
      <c r="C6" s="2909">
        <f>C7+C9</f>
        <v>55922</v>
      </c>
      <c r="D6" s="3634" t="s">
        <v>574</v>
      </c>
      <c r="E6" s="3635">
        <v>9</v>
      </c>
      <c r="F6" s="3636" t="s">
        <v>69</v>
      </c>
    </row>
    <row r="7" ht="19.5" customHeight="1">
      <c r="A7" s="3637" t="s">
        <v>402</v>
      </c>
      <c r="B7" s="2909">
        <v>47501</v>
      </c>
      <c r="C7" s="3638">
        <v>46575</v>
      </c>
      <c r="D7" s="3639" t="s">
        <v>575</v>
      </c>
      <c r="E7" s="3640">
        <v>2</v>
      </c>
      <c r="F7" s="3641" t="s">
        <v>69</v>
      </c>
    </row>
    <row r="8" ht="19.5" customHeight="1">
      <c r="A8" s="3642" t="s">
        <v>576</v>
      </c>
      <c r="B8" s="2909">
        <v>26226</v>
      </c>
      <c r="C8" s="3643">
        <v>26226</v>
      </c>
      <c r="D8" s="3644" t="s">
        <v>577</v>
      </c>
      <c r="E8" s="862">
        <f>E9+E10</f>
        <v>863</v>
      </c>
      <c r="F8" s="3645" t="s">
        <v>69</v>
      </c>
    </row>
    <row r="9" ht="19.5" customHeight="1">
      <c r="A9" s="3646" t="s">
        <v>578</v>
      </c>
      <c r="B9" s="2909">
        <v>9504</v>
      </c>
      <c r="C9" s="2909">
        <f>C10+C11</f>
        <v>9347</v>
      </c>
      <c r="D9" s="3647" t="s">
        <v>579</v>
      </c>
      <c r="E9" s="3648">
        <v>263</v>
      </c>
      <c r="F9" s="3649" t="s">
        <v>69</v>
      </c>
    </row>
    <row r="10" ht="19.5" customHeight="1">
      <c r="A10" s="3650" t="s">
        <v>580</v>
      </c>
      <c r="B10" s="2909">
        <v>8</v>
      </c>
      <c r="C10" s="3651">
        <v>10</v>
      </c>
      <c r="D10" s="3652" t="s">
        <v>581</v>
      </c>
      <c r="E10" s="3653">
        <v>600</v>
      </c>
      <c r="F10" s="3654" t="s">
        <v>69</v>
      </c>
    </row>
    <row r="11" ht="19.5" customHeight="1">
      <c r="A11" s="3655" t="s">
        <v>582</v>
      </c>
      <c r="B11" s="2909">
        <v>9496</v>
      </c>
      <c r="C11" s="3656">
        <v>9337</v>
      </c>
      <c r="D11" s="3657" t="s">
        <v>583</v>
      </c>
      <c r="E11" s="862">
        <f>E12+E13</f>
        <v>0</v>
      </c>
      <c r="F11" s="3658" t="s">
        <v>69</v>
      </c>
    </row>
    <row r="12" ht="19.5" customHeight="1">
      <c r="A12" s="3659" t="s">
        <v>584</v>
      </c>
      <c r="B12" s="2909">
        <v>26565</v>
      </c>
      <c r="C12" s="3660">
        <v>25562</v>
      </c>
      <c r="D12" s="3661" t="s">
        <v>579</v>
      </c>
      <c r="E12" s="3662">
        <v>0</v>
      </c>
      <c r="F12" s="3663" t="s">
        <v>69</v>
      </c>
    </row>
    <row r="13" ht="19.5" customHeight="1">
      <c r="A13" s="3664" t="s">
        <v>585</v>
      </c>
      <c r="B13" s="2909">
        <v>5290</v>
      </c>
      <c r="C13" s="3665">
        <v>5213</v>
      </c>
      <c r="D13" s="3666" t="s">
        <v>581</v>
      </c>
      <c r="E13" s="3667">
        <v>0</v>
      </c>
      <c r="F13" s="3668" t="s">
        <v>69</v>
      </c>
    </row>
    <row r="14" ht="19.5" customHeight="1">
      <c r="A14" s="3669" t="s">
        <v>586</v>
      </c>
      <c r="B14" s="3670" t="s">
        <v>69</v>
      </c>
      <c r="C14" s="1002">
        <v>48646.04</v>
      </c>
      <c r="D14" s="3671" t="s">
        <v>587</v>
      </c>
      <c r="E14" s="862">
        <f>E15+E16</f>
        <v>0</v>
      </c>
      <c r="F14" s="3672" t="s">
        <v>69</v>
      </c>
    </row>
    <row r="15" ht="19.5" customHeight="1">
      <c r="A15" s="3673" t="s">
        <v>588</v>
      </c>
      <c r="B15" s="862">
        <v>24.18</v>
      </c>
      <c r="C15" s="3674" t="s">
        <v>69</v>
      </c>
      <c r="D15" s="3675" t="s">
        <v>579</v>
      </c>
      <c r="E15" s="3676">
        <v>0</v>
      </c>
      <c r="F15" s="3677" t="s">
        <v>69</v>
      </c>
    </row>
    <row r="16" ht="19.5" customHeight="1">
      <c r="A16" s="3678" t="s">
        <v>589</v>
      </c>
      <c r="B16" s="1003">
        <v>100</v>
      </c>
      <c r="C16" s="3679" t="s">
        <v>69</v>
      </c>
      <c r="D16" s="3680" t="s">
        <v>581</v>
      </c>
      <c r="E16" s="3681">
        <v>0</v>
      </c>
      <c r="F16" s="3682" t="s">
        <v>69</v>
      </c>
    </row>
    <row r="17" ht="19.5" customHeight="1">
      <c r="A17" s="3683" t="s">
        <v>387</v>
      </c>
      <c r="B17" s="3684" t="s">
        <v>69</v>
      </c>
      <c r="C17" s="3685" t="s">
        <v>69</v>
      </c>
      <c r="D17" s="3686" t="s">
        <v>590</v>
      </c>
      <c r="E17" s="3687" t="s">
        <v>69</v>
      </c>
      <c r="F17" s="3688" t="s">
        <v>69</v>
      </c>
    </row>
    <row r="18" ht="19.5" customHeight="1">
      <c r="A18" s="3689" t="s">
        <v>579</v>
      </c>
      <c r="B18" s="3690">
        <v>401.99</v>
      </c>
      <c r="C18" s="3691" t="s">
        <v>69</v>
      </c>
      <c r="D18" s="3692" t="s">
        <v>591</v>
      </c>
      <c r="E18" s="2909">
        <v>30978</v>
      </c>
      <c r="F18" s="3693">
        <v>30978</v>
      </c>
    </row>
    <row r="19" ht="19.5" customHeight="1">
      <c r="A19" s="3694" t="s">
        <v>592</v>
      </c>
      <c r="B19" s="3695">
        <v>2100</v>
      </c>
      <c r="C19" s="3696" t="s">
        <v>69</v>
      </c>
      <c r="D19" s="3697" t="s">
        <v>406</v>
      </c>
      <c r="E19" s="2909">
        <v>28558</v>
      </c>
      <c r="F19" s="3698">
        <v>28548</v>
      </c>
    </row>
    <row r="20" ht="19.5" customHeight="1">
      <c r="A20" s="3699" t="s">
        <v>593</v>
      </c>
      <c r="B20" s="3700">
        <v>68.8</v>
      </c>
      <c r="C20" s="3701" t="s">
        <v>69</v>
      </c>
      <c r="D20" s="3702" t="s">
        <v>572</v>
      </c>
      <c r="E20" s="1003">
        <v>0.52</v>
      </c>
      <c r="F20" s="3703" t="s">
        <v>69</v>
      </c>
    </row>
    <row r="21" ht="19.5" customHeight="1">
      <c r="A21" s="3704" t="s">
        <v>594</v>
      </c>
      <c r="B21" s="1002">
        <v>9626</v>
      </c>
      <c r="C21" s="3705">
        <v>9584</v>
      </c>
      <c r="D21" s="3706" t="s">
        <v>595</v>
      </c>
      <c r="E21" s="3707" t="s">
        <v>69</v>
      </c>
      <c r="F21" s="1002">
        <v>51952.5</v>
      </c>
    </row>
    <row r="22" ht="19.5" customHeight="1">
      <c r="A22" s="3708" t="s">
        <v>342</v>
      </c>
      <c r="B22" s="3709" t="s">
        <v>69</v>
      </c>
      <c r="C22" s="3710" t="s">
        <v>69</v>
      </c>
      <c r="D22" s="3711" t="s">
        <v>596</v>
      </c>
      <c r="E22" s="3712" t="s">
        <v>69</v>
      </c>
      <c r="F22" s="3713" t="s">
        <v>69</v>
      </c>
    </row>
    <row r="23" ht="19.5" customHeight="1">
      <c r="A23" s="3714" t="s">
        <v>591</v>
      </c>
      <c r="B23" s="2909">
        <v>7795</v>
      </c>
      <c r="C23" s="2909">
        <f>C24+C25</f>
        <v>7730</v>
      </c>
      <c r="D23" s="3715" t="s">
        <v>591</v>
      </c>
      <c r="E23" s="2909">
        <v>29254</v>
      </c>
      <c r="F23" s="3716">
        <v>28890</v>
      </c>
    </row>
    <row r="24" ht="19.5" customHeight="1">
      <c r="A24" s="3717" t="s">
        <v>597</v>
      </c>
      <c r="B24" s="2909">
        <v>5385</v>
      </c>
      <c r="C24" s="3718">
        <v>5378</v>
      </c>
      <c r="D24" s="3719" t="s">
        <v>598</v>
      </c>
      <c r="E24" s="2909">
        <v>29254</v>
      </c>
      <c r="F24" s="3720">
        <v>28890</v>
      </c>
    </row>
    <row r="25" ht="19.5" customHeight="1">
      <c r="A25" s="3721" t="s">
        <v>599</v>
      </c>
      <c r="B25" s="2909">
        <v>2410</v>
      </c>
      <c r="C25" s="3722">
        <v>2352</v>
      </c>
      <c r="D25" s="3723" t="s">
        <v>600</v>
      </c>
      <c r="E25" s="1003">
        <v>0.92</v>
      </c>
      <c r="F25" s="3724" t="s">
        <v>69</v>
      </c>
    </row>
    <row r="26" ht="19.5" customHeight="1">
      <c r="A26" s="3725" t="s">
        <v>584</v>
      </c>
      <c r="B26" s="3179">
        <v>5385</v>
      </c>
      <c r="C26" s="3726">
        <v>5378</v>
      </c>
      <c r="D26" s="3727" t="s">
        <v>595</v>
      </c>
      <c r="E26" s="3728" t="s">
        <v>69</v>
      </c>
      <c r="F26" s="1002">
        <v>52554.52</v>
      </c>
    </row>
    <row r="27" ht="19.5" customHeight="1">
      <c r="A27" s="3729" t="s">
        <v>586</v>
      </c>
      <c r="B27" s="3730" t="s">
        <v>69</v>
      </c>
      <c r="C27" s="1002">
        <v>72703.61</v>
      </c>
      <c r="D27" s="3731" t="s">
        <v>601</v>
      </c>
      <c r="E27" s="3732" t="s">
        <v>69</v>
      </c>
      <c r="F27" s="3733" t="s">
        <v>69</v>
      </c>
    </row>
    <row r="28" ht="19.5" customHeight="1">
      <c r="A28" s="3734" t="s">
        <v>588</v>
      </c>
      <c r="B28" s="1003">
        <v>25.33</v>
      </c>
      <c r="C28" s="3735" t="s">
        <v>69</v>
      </c>
      <c r="D28" s="3736" t="s">
        <v>591</v>
      </c>
      <c r="E28" s="2909">
        <v>27493</v>
      </c>
      <c r="F28" s="3737">
        <v>27483</v>
      </c>
    </row>
    <row r="29" ht="19.5" customHeight="1">
      <c r="A29" s="3738" t="s">
        <v>602</v>
      </c>
      <c r="B29" s="3739" t="s">
        <v>69</v>
      </c>
      <c r="C29" s="3740" t="s">
        <v>69</v>
      </c>
      <c r="D29" s="3741" t="s">
        <v>406</v>
      </c>
      <c r="E29" s="3742">
        <v>27493</v>
      </c>
      <c r="F29" s="3743">
        <v>27483</v>
      </c>
    </row>
    <row r="30" ht="19.5" customHeight="1">
      <c r="A30" s="3744" t="s">
        <v>573</v>
      </c>
      <c r="B30" s="2909">
        <v>33115</v>
      </c>
      <c r="C30" s="2909">
        <f>C31+C32</f>
        <v>32582</v>
      </c>
      <c r="D30" s="3745" t="s">
        <v>600</v>
      </c>
      <c r="E30" s="1003">
        <v>0.5</v>
      </c>
      <c r="F30" s="3746" t="s">
        <v>69</v>
      </c>
    </row>
    <row r="31" ht="19.5" customHeight="1">
      <c r="A31" s="3747" t="s">
        <v>597</v>
      </c>
      <c r="B31" s="2909">
        <v>25352</v>
      </c>
      <c r="C31" s="3748">
        <v>24941</v>
      </c>
      <c r="D31" s="3749" t="s">
        <v>595</v>
      </c>
      <c r="E31" s="3750" t="s">
        <v>69</v>
      </c>
      <c r="F31" s="861">
        <v>54433.65</v>
      </c>
    </row>
    <row r="32" ht="19.5" customHeight="1">
      <c r="A32" s="3751" t="s">
        <v>603</v>
      </c>
      <c r="B32" s="2909">
        <v>7763</v>
      </c>
      <c r="C32" s="3752">
        <v>7641</v>
      </c>
      <c r="D32" s="3753" t="s">
        <v>604</v>
      </c>
      <c r="E32" s="2909">
        <v>33115</v>
      </c>
      <c r="F32" s="3754">
        <v>33115</v>
      </c>
    </row>
    <row r="33" ht="19.5" customHeight="1">
      <c r="A33" s="3755" t="s">
        <v>584</v>
      </c>
      <c r="B33" s="3179">
        <v>31311</v>
      </c>
      <c r="C33" s="3756">
        <v>31311</v>
      </c>
      <c r="D33" s="3757" t="s">
        <v>605</v>
      </c>
      <c r="E33" s="3758">
        <v>64705</v>
      </c>
      <c r="F33" s="3759" t="s">
        <v>69</v>
      </c>
    </row>
    <row r="34" ht="21" customHeight="1">
      <c r="A34" s="3760" t="s">
        <v>586</v>
      </c>
      <c r="B34" s="3761" t="s">
        <v>69</v>
      </c>
      <c r="C34" s="1173">
        <v>52563</v>
      </c>
      <c r="D34" s="3762"/>
      <c r="E34" s="3763"/>
      <c r="F34" s="3764"/>
    </row>
    <row r="35" ht="12.75" customHeight="1">
      <c r="A35" s="3765"/>
      <c r="B35" s="3766"/>
      <c r="C35" s="3767"/>
      <c r="D35" s="3768"/>
      <c r="E35" s="3769"/>
      <c r="F35" s="3770" t="s">
        <v>606</v>
      </c>
    </row>
  </sheetData>
  <mergeCells>
    <mergeCell ref="A1:F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8"/>
  <sheetViews>
    <sheetView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4.3137254901961" style="16"/>
    <col min="2" max="2" width="19.6470588235294" style="16"/>
    <col min="3" max="3" width="19.0745098039216" style="16"/>
    <col min="4" max="4" width="15.6313725490196" style="16"/>
    <col min="5" max="5" width="19.9333333333333" style="16"/>
    <col min="6" max="6" width="15.6313725490196" style="16"/>
    <col min="7" max="7" width="16.4901960784314" style="16"/>
    <col min="8" max="8" width="14.9137254901961" style="16"/>
    <col min="9" max="9" width="14.9137254901961" style="16"/>
    <col min="10" max="10" width="18.2117647058824" style="16"/>
  </cols>
  <sheetData>
    <row r="1" ht="39" customHeight="1">
      <c r="A1" s="3771" t="s">
        <v>607</v>
      </c>
      <c r="B1" s="3772"/>
      <c r="C1" s="3773"/>
      <c r="D1" s="3774"/>
      <c r="E1" s="3775"/>
      <c r="F1" s="3776"/>
      <c r="G1" s="3777"/>
      <c r="H1" s="3778"/>
      <c r="I1" s="3779"/>
      <c r="J1" s="3780"/>
    </row>
    <row r="2" ht="9" customHeight="1">
      <c r="A2" s="3781"/>
      <c r="B2" s="3782"/>
      <c r="C2" s="3783"/>
      <c r="D2" s="3784"/>
      <c r="E2" s="3785"/>
      <c r="F2" s="3786"/>
      <c r="G2" s="3787"/>
      <c r="H2" s="3788"/>
      <c r="I2" s="3789"/>
      <c r="J2" s="3790"/>
    </row>
    <row r="3" ht="17.25" customHeight="1">
      <c r="A3" s="3791"/>
      <c r="B3" s="3792"/>
      <c r="C3" s="3793"/>
      <c r="D3" s="3794"/>
      <c r="E3" s="3795"/>
      <c r="F3" s="3796"/>
      <c r="G3" s="3797"/>
      <c r="H3" s="3798"/>
      <c r="I3" s="3799"/>
      <c r="J3" s="3800" t="s">
        <v>49</v>
      </c>
    </row>
    <row r="4" ht="32.25" customHeight="1">
      <c r="A4" s="3801" t="s">
        <v>50</v>
      </c>
      <c r="B4" s="3802" t="s">
        <v>78</v>
      </c>
      <c r="C4" s="3803" t="s">
        <v>79</v>
      </c>
      <c r="D4" s="3804" t="s">
        <v>80</v>
      </c>
      <c r="E4" s="3805" t="s">
        <v>81</v>
      </c>
      <c r="F4" s="3806" t="s">
        <v>82</v>
      </c>
      <c r="G4" s="3807" t="s">
        <v>83</v>
      </c>
      <c r="H4" s="3808" t="s">
        <v>57</v>
      </c>
      <c r="I4" s="3809" t="s">
        <v>58</v>
      </c>
      <c r="J4" s="3810" t="s">
        <v>59</v>
      </c>
    </row>
    <row r="5" ht="19.5" customHeight="1">
      <c r="A5" s="3811" t="s">
        <v>608</v>
      </c>
      <c r="B5" s="1173">
        <f>SUM(C5:J5)</f>
        <v>7526637.45</v>
      </c>
      <c r="C5" s="1173">
        <v>6857654.44</v>
      </c>
      <c r="D5" s="1173">
        <v>0</v>
      </c>
      <c r="E5" s="1173">
        <v>31796.84</v>
      </c>
      <c r="F5" s="1173">
        <v>483516.95</v>
      </c>
      <c r="G5" s="1173">
        <v>0</v>
      </c>
      <c r="H5" s="1173">
        <v>74879.93</v>
      </c>
      <c r="I5" s="1173">
        <v>53694.56</v>
      </c>
      <c r="J5" s="1173">
        <v>25094.73</v>
      </c>
    </row>
    <row r="6" ht="21" customHeight="1">
      <c r="A6" s="3812" t="s">
        <v>609</v>
      </c>
      <c r="B6" s="1173">
        <f>SUM(C6:J6)</f>
        <v>595925.8</v>
      </c>
      <c r="C6" s="3813">
        <v>398774.19</v>
      </c>
      <c r="D6" s="3814">
        <v>0</v>
      </c>
      <c r="E6" s="3815">
        <v>20792.19</v>
      </c>
      <c r="F6" s="3816">
        <v>118088.09</v>
      </c>
      <c r="G6" s="3817">
        <v>0</v>
      </c>
      <c r="H6" s="3818">
        <v>27739.19</v>
      </c>
      <c r="I6" s="3819">
        <v>20174.02</v>
      </c>
      <c r="J6" s="3820">
        <v>10358.12</v>
      </c>
    </row>
    <row r="7" ht="19.5" customHeight="1">
      <c r="A7" s="3821" t="s">
        <v>610</v>
      </c>
      <c r="B7" s="1173">
        <f>SUM(C7:J7)</f>
        <v>0</v>
      </c>
      <c r="C7" s="3822">
        <v>0</v>
      </c>
      <c r="D7" s="3823">
        <v>0</v>
      </c>
      <c r="E7" s="3824">
        <v>0</v>
      </c>
      <c r="F7" s="3825">
        <v>0</v>
      </c>
      <c r="G7" s="3826">
        <v>0</v>
      </c>
      <c r="H7" s="3827">
        <v>0</v>
      </c>
      <c r="I7" s="3828">
        <v>0</v>
      </c>
      <c r="J7" s="3829">
        <v>0</v>
      </c>
    </row>
    <row r="8" ht="19.5" customHeight="1">
      <c r="A8" s="3830" t="s">
        <v>611</v>
      </c>
      <c r="B8" s="1173">
        <f>SUM(C8:J8)</f>
        <v>0</v>
      </c>
      <c r="C8" s="3831">
        <v>0</v>
      </c>
      <c r="D8" s="3832">
        <v>0</v>
      </c>
      <c r="E8" s="3833">
        <v>0</v>
      </c>
      <c r="F8" s="3834">
        <v>0</v>
      </c>
      <c r="G8" s="3835">
        <v>0</v>
      </c>
      <c r="H8" s="3836">
        <v>0</v>
      </c>
      <c r="I8" s="3837">
        <v>0</v>
      </c>
      <c r="J8" s="3838">
        <v>0</v>
      </c>
    </row>
    <row r="9" ht="19.5" customHeight="1">
      <c r="A9" s="3839" t="s">
        <v>612</v>
      </c>
      <c r="B9" s="1173">
        <f>SUM(C9:J9)</f>
        <v>6930711.65</v>
      </c>
      <c r="C9" s="1173">
        <f>C5-C6-C7-C8</f>
        <v>6458880.25</v>
      </c>
      <c r="D9" s="1173">
        <f>D5-D6-D7-D8</f>
        <v>0</v>
      </c>
      <c r="E9" s="1173">
        <f>E5-E6-E7-E8</f>
        <v>11004.65</v>
      </c>
      <c r="F9" s="1173">
        <f>F5-F6-F7-F8</f>
        <v>365428.86</v>
      </c>
      <c r="G9" s="1173">
        <f>G5-G6-G7-G8</f>
        <v>0</v>
      </c>
      <c r="H9" s="1173">
        <f>H5-H6-H7-H8</f>
        <v>47140.74</v>
      </c>
      <c r="I9" s="1173">
        <f>I5-I6-I7-I8</f>
        <v>33520.54</v>
      </c>
      <c r="J9" s="1173">
        <f>J5-J6-J7-J8</f>
        <v>14736.61</v>
      </c>
    </row>
    <row r="10" ht="19.5" customHeight="1">
      <c r="A10" s="3840" t="s">
        <v>163</v>
      </c>
      <c r="B10" s="1173">
        <f>SUM(C10:J10)</f>
        <v>919225.71</v>
      </c>
      <c r="C10" s="1173">
        <v>0</v>
      </c>
      <c r="D10" s="1173">
        <v>0</v>
      </c>
      <c r="E10" s="1173">
        <v>0</v>
      </c>
      <c r="F10" s="1173">
        <v>0</v>
      </c>
      <c r="G10" s="1173">
        <v>0</v>
      </c>
      <c r="H10" s="1173">
        <v>919225.71</v>
      </c>
      <c r="I10" s="1173">
        <v>0</v>
      </c>
      <c r="J10" s="1173">
        <v>0</v>
      </c>
    </row>
    <row r="11" ht="19.5" customHeight="1">
      <c r="A11" s="3841" t="s">
        <v>613</v>
      </c>
      <c r="B11" s="1173">
        <f>SUM(C11:J11)</f>
        <v>919225.71</v>
      </c>
      <c r="C11" s="3842">
        <v>0</v>
      </c>
      <c r="D11" s="3843">
        <v>0</v>
      </c>
      <c r="E11" s="3844">
        <v>0</v>
      </c>
      <c r="F11" s="3845">
        <v>0</v>
      </c>
      <c r="G11" s="3846">
        <v>0</v>
      </c>
      <c r="H11" s="3847">
        <v>919225.71</v>
      </c>
      <c r="I11" s="3848">
        <v>0</v>
      </c>
      <c r="J11" s="3849">
        <v>0</v>
      </c>
    </row>
    <row r="12" ht="19.5" customHeight="1">
      <c r="A12" s="3850" t="s">
        <v>614</v>
      </c>
      <c r="B12" s="1173">
        <f>F12</f>
        <v>0</v>
      </c>
      <c r="C12" s="3851" t="s">
        <v>69</v>
      </c>
      <c r="D12" s="3852" t="s">
        <v>69</v>
      </c>
      <c r="E12" s="3853" t="s">
        <v>69</v>
      </c>
      <c r="F12" s="3854">
        <v>0</v>
      </c>
      <c r="G12" s="3855" t="s">
        <v>69</v>
      </c>
      <c r="H12" s="3856" t="s">
        <v>69</v>
      </c>
      <c r="I12" s="3857" t="s">
        <v>69</v>
      </c>
      <c r="J12" s="3858" t="s">
        <v>69</v>
      </c>
    </row>
    <row r="13" ht="19.5" customHeight="1">
      <c r="A13" s="3859" t="s">
        <v>615</v>
      </c>
      <c r="B13" s="1173">
        <f>I13</f>
        <v>0</v>
      </c>
      <c r="C13" s="3860" t="s">
        <v>69</v>
      </c>
      <c r="D13" s="3861" t="s">
        <v>69</v>
      </c>
      <c r="E13" s="3862" t="s">
        <v>69</v>
      </c>
      <c r="F13" s="3863" t="s">
        <v>69</v>
      </c>
      <c r="G13" s="3864" t="s">
        <v>69</v>
      </c>
      <c r="H13" s="3865" t="s">
        <v>69</v>
      </c>
      <c r="I13" s="3866">
        <v>0</v>
      </c>
      <c r="J13" s="3867" t="s">
        <v>69</v>
      </c>
    </row>
    <row r="14" ht="19.5" customHeight="1">
      <c r="A14" s="3868" t="s">
        <v>616</v>
      </c>
      <c r="B14" s="1173">
        <f>C14</f>
        <v>0</v>
      </c>
      <c r="C14" s="3869">
        <v>0</v>
      </c>
      <c r="D14" s="3870" t="s">
        <v>69</v>
      </c>
      <c r="E14" s="3871" t="s">
        <v>69</v>
      </c>
      <c r="F14" s="3872" t="s">
        <v>69</v>
      </c>
      <c r="G14" s="3873" t="s">
        <v>69</v>
      </c>
      <c r="H14" s="3874" t="s">
        <v>69</v>
      </c>
      <c r="I14" s="3875" t="s">
        <v>69</v>
      </c>
      <c r="J14" s="3876" t="s">
        <v>69</v>
      </c>
    </row>
    <row r="15" ht="19.5" customHeight="1">
      <c r="A15" s="3877" t="s">
        <v>617</v>
      </c>
      <c r="B15" s="1173">
        <f>SUM(C15:J15)</f>
        <v>0</v>
      </c>
      <c r="C15" s="1173">
        <f>C10-C11-C14</f>
        <v>0</v>
      </c>
      <c r="D15" s="1173">
        <f>D10-D11</f>
        <v>0</v>
      </c>
      <c r="E15" s="1173">
        <f>E10-E11</f>
        <v>0</v>
      </c>
      <c r="F15" s="1173">
        <f>F10-F11-F12</f>
        <v>0</v>
      </c>
      <c r="G15" s="1173">
        <f>G10-G11</f>
        <v>0</v>
      </c>
      <c r="H15" s="1173">
        <f>H10-H11</f>
        <v>0</v>
      </c>
      <c r="I15" s="1173">
        <f>I10-I11-I13</f>
        <v>0</v>
      </c>
      <c r="J15" s="1173">
        <f>J10-J11</f>
        <v>0</v>
      </c>
    </row>
    <row r="16" ht="19.5" customHeight="1">
      <c r="A16" s="3878" t="s">
        <v>618</v>
      </c>
      <c r="B16" s="1173">
        <f>SUM(C16:J16)</f>
        <v>0</v>
      </c>
      <c r="C16" s="1173">
        <v>0</v>
      </c>
      <c r="D16" s="1173">
        <v>0</v>
      </c>
      <c r="E16" s="1173">
        <v>0</v>
      </c>
      <c r="F16" s="1173">
        <v>0</v>
      </c>
      <c r="G16" s="1173">
        <v>0</v>
      </c>
      <c r="H16" s="1173">
        <v>0</v>
      </c>
      <c r="I16" s="1173">
        <v>0</v>
      </c>
      <c r="J16" s="1173">
        <v>0</v>
      </c>
    </row>
    <row r="17" ht="19.5" customHeight="1">
      <c r="A17" s="3879" t="s">
        <v>619</v>
      </c>
      <c r="B17" s="1173">
        <f>SUM(C17:E17)</f>
        <v>0</v>
      </c>
      <c r="C17" s="3880">
        <v>0</v>
      </c>
      <c r="D17" s="3881">
        <v>0</v>
      </c>
      <c r="E17" s="3882">
        <v>0</v>
      </c>
      <c r="F17" s="3883" t="s">
        <v>69</v>
      </c>
      <c r="G17" s="3884" t="s">
        <v>69</v>
      </c>
      <c r="H17" s="3885" t="s">
        <v>69</v>
      </c>
      <c r="I17" s="3886" t="s">
        <v>69</v>
      </c>
      <c r="J17" s="3887" t="s">
        <v>69</v>
      </c>
    </row>
    <row r="18" ht="19.5" customHeight="1">
      <c r="A18" s="3888" t="s">
        <v>620</v>
      </c>
      <c r="B18" s="1173">
        <f>F18+G18</f>
        <v>0</v>
      </c>
      <c r="C18" s="3889" t="s">
        <v>69</v>
      </c>
      <c r="D18" s="3890" t="s">
        <v>69</v>
      </c>
      <c r="E18" s="3891" t="s">
        <v>69</v>
      </c>
      <c r="F18" s="3892">
        <v>0</v>
      </c>
      <c r="G18" s="3893">
        <v>0</v>
      </c>
      <c r="H18" s="3894" t="s">
        <v>69</v>
      </c>
      <c r="I18" s="3895" t="s">
        <v>69</v>
      </c>
      <c r="J18" s="3896" t="s">
        <v>69</v>
      </c>
    </row>
    <row r="19" ht="19.5" customHeight="1">
      <c r="A19" s="3897" t="s">
        <v>621</v>
      </c>
      <c r="B19" s="1173">
        <f>F19+G19</f>
        <v>0</v>
      </c>
      <c r="C19" s="3898" t="s">
        <v>69</v>
      </c>
      <c r="D19" s="3899" t="s">
        <v>69</v>
      </c>
      <c r="E19" s="3900" t="s">
        <v>69</v>
      </c>
      <c r="F19" s="3901">
        <v>0</v>
      </c>
      <c r="G19" s="3902">
        <v>0</v>
      </c>
      <c r="H19" s="3903" t="s">
        <v>69</v>
      </c>
      <c r="I19" s="3904" t="s">
        <v>69</v>
      </c>
      <c r="J19" s="3905" t="s">
        <v>69</v>
      </c>
    </row>
    <row r="20" ht="19.5" customHeight="1">
      <c r="A20" s="3906" t="s">
        <v>622</v>
      </c>
      <c r="B20" s="1173">
        <f>F20+G20+H20</f>
        <v>0</v>
      </c>
      <c r="C20" s="3907" t="s">
        <v>69</v>
      </c>
      <c r="D20" s="3908" t="s">
        <v>69</v>
      </c>
      <c r="E20" s="3909" t="s">
        <v>69</v>
      </c>
      <c r="F20" s="3910">
        <v>0</v>
      </c>
      <c r="G20" s="3911">
        <v>0</v>
      </c>
      <c r="H20" s="3912">
        <v>0</v>
      </c>
      <c r="I20" s="3913" t="s">
        <v>69</v>
      </c>
      <c r="J20" s="3914" t="s">
        <v>69</v>
      </c>
    </row>
    <row r="21" ht="19.5" customHeight="1">
      <c r="A21" s="3915" t="s">
        <v>617</v>
      </c>
      <c r="B21" s="1173">
        <f>SUM(C21:J21)</f>
        <v>0</v>
      </c>
      <c r="C21" s="1173">
        <f>C16-C17</f>
        <v>0</v>
      </c>
      <c r="D21" s="1173">
        <f>D16-D17</f>
        <v>0</v>
      </c>
      <c r="E21" s="1173">
        <f>E16-E17</f>
        <v>0</v>
      </c>
      <c r="F21" s="1173">
        <f>F16-F18-F19-F20</f>
        <v>0</v>
      </c>
      <c r="G21" s="1173">
        <f>G16-G18-G19-G20</f>
        <v>0</v>
      </c>
      <c r="H21" s="1173">
        <f>H16-H20</f>
        <v>0</v>
      </c>
      <c r="I21" s="1173">
        <f>I16</f>
        <v>0</v>
      </c>
      <c r="J21" s="1173">
        <f>J16</f>
        <v>0</v>
      </c>
    </row>
    <row r="22" ht="19.5" customHeight="1">
      <c r="A22" s="3916" t="s">
        <v>623</v>
      </c>
      <c r="B22" s="1173">
        <f>SUM(C22:J22)</f>
        <v>1721191.48</v>
      </c>
      <c r="C22" s="1173">
        <v>0</v>
      </c>
      <c r="D22" s="1173">
        <v>0</v>
      </c>
      <c r="E22" s="1173">
        <v>1721191.48</v>
      </c>
      <c r="F22" s="1173">
        <v>0</v>
      </c>
      <c r="G22" s="1173">
        <v>0</v>
      </c>
      <c r="H22" s="1173">
        <v>0</v>
      </c>
      <c r="I22" s="1173">
        <v>0</v>
      </c>
      <c r="J22" s="1173">
        <v>0</v>
      </c>
    </row>
    <row r="23" ht="19.5" customHeight="1">
      <c r="A23" s="3917" t="s">
        <v>624</v>
      </c>
      <c r="B23" s="1173">
        <f>SUM(C23:E23)</f>
        <v>0</v>
      </c>
      <c r="C23" s="3918">
        <v>0</v>
      </c>
      <c r="D23" s="3919">
        <v>0</v>
      </c>
      <c r="E23" s="3920">
        <v>0</v>
      </c>
      <c r="F23" s="3921" t="s">
        <v>69</v>
      </c>
      <c r="G23" s="3922" t="s">
        <v>69</v>
      </c>
      <c r="H23" s="3923" t="s">
        <v>69</v>
      </c>
      <c r="I23" s="3924" t="s">
        <v>69</v>
      </c>
      <c r="J23" s="3925" t="s">
        <v>69</v>
      </c>
    </row>
    <row r="24" ht="19.5" customHeight="1">
      <c r="A24" s="3926" t="s">
        <v>625</v>
      </c>
      <c r="B24" s="1173">
        <f>F24+G24</f>
        <v>0</v>
      </c>
      <c r="C24" s="3927" t="s">
        <v>69</v>
      </c>
      <c r="D24" s="3928" t="s">
        <v>69</v>
      </c>
      <c r="E24" s="3929" t="s">
        <v>69</v>
      </c>
      <c r="F24" s="3930">
        <v>0</v>
      </c>
      <c r="G24" s="3931">
        <v>0</v>
      </c>
      <c r="H24" s="3932" t="s">
        <v>69</v>
      </c>
      <c r="I24" s="3933" t="s">
        <v>69</v>
      </c>
      <c r="J24" s="3934" t="s">
        <v>69</v>
      </c>
    </row>
    <row r="25" ht="19.5" customHeight="1">
      <c r="A25" s="3935" t="s">
        <v>626</v>
      </c>
      <c r="B25" s="1173">
        <f>SUM(C25:J25)</f>
        <v>0</v>
      </c>
      <c r="C25" s="3936">
        <v>0</v>
      </c>
      <c r="D25" s="3937">
        <v>0</v>
      </c>
      <c r="E25" s="3938">
        <v>0</v>
      </c>
      <c r="F25" s="3939">
        <v>0</v>
      </c>
      <c r="G25" s="3940">
        <v>0</v>
      </c>
      <c r="H25" s="3941">
        <v>0</v>
      </c>
      <c r="I25" s="3942">
        <v>0</v>
      </c>
      <c r="J25" s="3943">
        <v>0</v>
      </c>
    </row>
    <row r="26" ht="19.5" customHeight="1">
      <c r="A26" s="3944" t="s">
        <v>627</v>
      </c>
      <c r="B26" s="1173">
        <f>F26+G26+H26+J26</f>
        <v>0</v>
      </c>
      <c r="C26" s="3945" t="s">
        <v>69</v>
      </c>
      <c r="D26" s="3946" t="s">
        <v>69</v>
      </c>
      <c r="E26" s="3947" t="s">
        <v>69</v>
      </c>
      <c r="F26" s="3948">
        <v>0</v>
      </c>
      <c r="G26" s="3949">
        <v>0</v>
      </c>
      <c r="H26" s="3950">
        <v>0</v>
      </c>
      <c r="I26" s="3951" t="s">
        <v>69</v>
      </c>
      <c r="J26" s="3952">
        <v>0</v>
      </c>
    </row>
    <row r="27" ht="19.5" customHeight="1">
      <c r="A27" s="3953" t="s">
        <v>617</v>
      </c>
      <c r="B27" s="1173">
        <f>SUM(C27:J27)</f>
        <v>1721191.48</v>
      </c>
      <c r="C27" s="1173">
        <f>C22-C23-C25</f>
        <v>0</v>
      </c>
      <c r="D27" s="1173">
        <f>D22-D23-D25</f>
        <v>0</v>
      </c>
      <c r="E27" s="1173">
        <f>E22-E23-E25</f>
        <v>1721191.48</v>
      </c>
      <c r="F27" s="1173">
        <f>F22-F24-F25-F26</f>
        <v>0</v>
      </c>
      <c r="G27" s="1173">
        <f>G22-G24-G25-G26</f>
        <v>0</v>
      </c>
      <c r="H27" s="1173">
        <f>H22-H25-H26</f>
        <v>0</v>
      </c>
      <c r="I27" s="1173">
        <f>I22-I25</f>
        <v>0</v>
      </c>
      <c r="J27" s="1173">
        <f>J22-J25-J26</f>
        <v>0</v>
      </c>
    </row>
    <row r="28" ht="19.5" customHeight="1">
      <c r="A28" s="3954"/>
      <c r="B28" s="3955"/>
      <c r="C28" s="3956"/>
      <c r="D28" s="3957"/>
      <c r="E28" s="3958"/>
      <c r="F28" s="3959"/>
      <c r="G28" s="3960"/>
      <c r="H28" s="3961"/>
      <c r="I28" s="3962"/>
      <c r="J28" s="3963" t="s">
        <v>628</v>
      </c>
    </row>
  </sheetData>
  <mergeCells>
    <mergeCell ref="A1:J1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24</vt:i4>
      </vt:variant>
    </vt:vector>
  </HeadingPairs>
  <TitlesOfParts>
    <vt:vector baseType="lpstr" size="24">
      <vt:lpstr>决算汇总封面</vt:lpstr>
      <vt:lpstr>基层封面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生育保险基金收支表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基本医疗工伤生育补充资料表</vt:lpstr>
      <vt:lpstr>居民基本医疗保险补充资料表</vt:lpstr>
      <vt:lpstr>失业保险补充资料表</vt:lpstr>
      <vt:lpstr>其他养老保险情况表</vt:lpstr>
      <vt:lpstr>其他医疗保障情况表</vt:lpstr>
      <vt:lpstr>社会保险补充资料表</vt:lpstr>
      <vt:lpstr>社会保险补充资料表续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2020-02-19T12:50:16Z</dcterms:created>
  <dcterms:modified xsi:type="dcterms:W3CDTF">2020-02-19T04:50:16Z</dcterms:modified>
</cp:coreProperties>
</file>